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BIT-01\U80825320\data\Documents\PRIV-Vallon-TIR\Res-2024\OK\OK-AG\"/>
    </mc:Choice>
  </mc:AlternateContent>
  <xr:revisionPtr revIDLastSave="0" documentId="13_ncr:1_{57D819A7-4ED5-4F0F-95BF-3CFC48CC1445}" xr6:coauthVersionLast="47" xr6:coauthVersionMax="47" xr10:uidLastSave="{00000000-0000-0000-0000-000000000000}"/>
  <bookViews>
    <workbookView xWindow="24" yWindow="174" windowWidth="23022" windowHeight="12198" firstSheet="1" activeTab="7" xr2:uid="{2883CD58-7737-6B42-8BBF-50F577FD85E0}"/>
  </bookViews>
  <sheets>
    <sheet name="Repartition finale" sheetId="26" r:id="rId1"/>
    <sheet name="Repartition" sheetId="20" r:id="rId2"/>
    <sheet name="Groupes D" sheetId="19" r:id="rId3"/>
    <sheet name="GroupeA" sheetId="18" r:id="rId4"/>
    <sheet name="Rois" sheetId="23" r:id="rId5"/>
    <sheet name="Individuels A" sheetId="25" r:id="rId6"/>
    <sheet name="individuels D" sheetId="24" r:id="rId7"/>
    <sheet name="individuels E" sheetId="22" r:id="rId8"/>
    <sheet name="liste" sheetId="16" r:id="rId9"/>
    <sheet name="ori" sheetId="15" r:id="rId10"/>
    <sheet name="Points" sheetId="17" r:id="rId11"/>
    <sheet name="Groupes (2)" sheetId="21" r:id="rId12"/>
    <sheet name="liste tireurs" sheetId="12" r:id="rId13"/>
    <sheet name="Groupes-Statistiques" sheetId="8" r:id="rId14"/>
    <sheet name="Groupes-A" sheetId="7" r:id="rId15"/>
    <sheet name="Individuel-A" sheetId="11" r:id="rId16"/>
    <sheet name="Individuel-D" sheetId="6" r:id="rId17"/>
    <sheet name="Individuel-D-Laret" sheetId="13" r:id="rId18"/>
    <sheet name="Individuel-D-Carignan" sheetId="14" r:id="rId19"/>
    <sheet name="Vallon" sheetId="1" r:id="rId20"/>
    <sheet name="Externe" sheetId="2" r:id="rId21"/>
    <sheet name="Individuel-D-Vallon " sheetId="4" r:id="rId22"/>
    <sheet name="Ind.-Vallon-Laret" sheetId="9" r:id="rId23"/>
    <sheet name="Ind.-Vallon-Carignan" sheetId="10" r:id="rId24"/>
    <sheet name="Individuel-Externe" sheetId="5" r:id="rId25"/>
    <sheet name="Preisliste" sheetId="3" r:id="rId26"/>
  </sheets>
  <definedNames>
    <definedName name="_xlnm._FilterDatabase" localSheetId="5" hidden="1">'Individuels A'!$B$1:$J$7</definedName>
    <definedName name="_xlnm._FilterDatabase" localSheetId="6" hidden="1">'individuels D'!$B$1:$Q$27</definedName>
    <definedName name="_xlnm._FilterDatabase" localSheetId="7" hidden="1">'individuels E'!$B$1:$Q$74</definedName>
    <definedName name="_xlnm._FilterDatabase" localSheetId="8" hidden="1">liste!$A$1:$P$112</definedName>
    <definedName name="_xlnm._FilterDatabase" localSheetId="12" hidden="1">'liste tireurs'!$A$1:$H$65</definedName>
    <definedName name="_xlnm._FilterDatabase" localSheetId="9" hidden="1">ori!$A$1:$J$107</definedName>
    <definedName name="_xlnm._FilterDatabase" localSheetId="10" hidden="1">Points!$A$1:$M$86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26" l="1"/>
  <c r="E10" i="26" l="1"/>
  <c r="K53" i="26"/>
  <c r="H44" i="26"/>
  <c r="M43" i="26"/>
  <c r="M42" i="26"/>
  <c r="M41" i="26"/>
  <c r="B34" i="26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H22" i="26"/>
  <c r="M27" i="20"/>
  <c r="M26" i="20"/>
  <c r="M25" i="20"/>
  <c r="K37" i="20"/>
  <c r="J15" i="20"/>
  <c r="E39" i="20"/>
  <c r="L6" i="25"/>
  <c r="K5" i="25"/>
  <c r="K2" i="25"/>
  <c r="K3" i="25"/>
  <c r="K4" i="25"/>
  <c r="K7" i="25"/>
  <c r="K6" i="25"/>
  <c r="R6" i="22"/>
  <c r="R6" i="24"/>
  <c r="Q27" i="24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Q7" i="24"/>
  <c r="Q6" i="24"/>
  <c r="Q5" i="24"/>
  <c r="Q4" i="24"/>
  <c r="Q3" i="24"/>
  <c r="Q2" i="24"/>
  <c r="N113" i="16"/>
  <c r="K7" i="23"/>
  <c r="A18" i="23"/>
  <c r="A6" i="23"/>
  <c r="Q10" i="22"/>
  <c r="Q28" i="22"/>
  <c r="Q59" i="22"/>
  <c r="Q25" i="22"/>
  <c r="Q61" i="22"/>
  <c r="Q53" i="22"/>
  <c r="Q68" i="22"/>
  <c r="Q23" i="22"/>
  <c r="Q58" i="22"/>
  <c r="Q74" i="22"/>
  <c r="Q21" i="22"/>
  <c r="Q39" i="22"/>
  <c r="Q42" i="22"/>
  <c r="Q40" i="22"/>
  <c r="Q29" i="22"/>
  <c r="Q51" i="22"/>
  <c r="Q46" i="22"/>
  <c r="Q20" i="22"/>
  <c r="Q57" i="22"/>
  <c r="Q31" i="22"/>
  <c r="Q32" i="22"/>
  <c r="Q13" i="22"/>
  <c r="Q22" i="22"/>
  <c r="Q17" i="22"/>
  <c r="Q54" i="22"/>
  <c r="Q4" i="22"/>
  <c r="Q24" i="22"/>
  <c r="Q8" i="22"/>
  <c r="Q12" i="22"/>
  <c r="Q63" i="22"/>
  <c r="Q55" i="22"/>
  <c r="Q56" i="22"/>
  <c r="Q18" i="22"/>
  <c r="Q50" i="22"/>
  <c r="Q47" i="22"/>
  <c r="Q11" i="22"/>
  <c r="Q3" i="22"/>
  <c r="Q36" i="22"/>
  <c r="Q26" i="22"/>
  <c r="Q16" i="22"/>
  <c r="Q6" i="22"/>
  <c r="Q2" i="22"/>
  <c r="Q14" i="22"/>
  <c r="Q65" i="22"/>
  <c r="Q38" i="22"/>
  <c r="Q62" i="22"/>
  <c r="Q64" i="22"/>
  <c r="Q66" i="22"/>
  <c r="Q5" i="22"/>
  <c r="Q34" i="22"/>
  <c r="Q7" i="22"/>
  <c r="Q15" i="22"/>
  <c r="Q48" i="22"/>
  <c r="Q33" i="22"/>
  <c r="Q37" i="22"/>
  <c r="Q9" i="22"/>
  <c r="Q27" i="22"/>
  <c r="Q43" i="22"/>
  <c r="Q69" i="22"/>
  <c r="Q45" i="22"/>
  <c r="Q70" i="22"/>
  <c r="Q44" i="22"/>
  <c r="Q49" i="22"/>
  <c r="Q41" i="22"/>
  <c r="Q60" i="22"/>
  <c r="Q67" i="22"/>
  <c r="Q35" i="22"/>
  <c r="Q71" i="22"/>
  <c r="Q72" i="22"/>
  <c r="Q19" i="22"/>
  <c r="Q73" i="22"/>
  <c r="Q30" i="22"/>
  <c r="Q52" i="22"/>
  <c r="H28" i="20"/>
  <c r="B18" i="20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L40" i="21"/>
  <c r="L39" i="21"/>
  <c r="B39" i="2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L38" i="21"/>
  <c r="L18" i="21"/>
  <c r="B18" i="2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L17" i="21"/>
  <c r="B17" i="21"/>
  <c r="L16" i="21"/>
  <c r="J6" i="21"/>
  <c r="H6" i="20" l="1"/>
  <c r="L40" i="19"/>
  <c r="L39" i="19"/>
  <c r="L38" i="19"/>
  <c r="J6" i="19" l="1"/>
  <c r="B39" i="19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17" i="19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K80" i="17"/>
  <c r="K76" i="17"/>
  <c r="K72" i="17"/>
  <c r="K68" i="17"/>
  <c r="K64" i="17"/>
  <c r="K60" i="17"/>
  <c r="K56" i="17"/>
  <c r="K52" i="17"/>
  <c r="K48" i="17"/>
  <c r="K44" i="17"/>
  <c r="K40" i="17"/>
  <c r="K36" i="17"/>
  <c r="K32" i="17"/>
  <c r="K29" i="17"/>
  <c r="K25" i="17"/>
  <c r="K21" i="17"/>
  <c r="K17" i="17"/>
  <c r="K14" i="17"/>
  <c r="K10" i="17"/>
  <c r="K6" i="17"/>
  <c r="K2" i="17"/>
  <c r="J3" i="17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L25" i="17" s="1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L36" i="17" s="1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L68" i="17" s="1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2" i="17"/>
  <c r="J9" i="18"/>
  <c r="K108" i="16"/>
  <c r="H110" i="16"/>
  <c r="I110" i="16"/>
  <c r="J108" i="16"/>
  <c r="J109" i="16" s="1"/>
  <c r="L108" i="16"/>
  <c r="M108" i="16"/>
  <c r="M109" i="16" s="1"/>
  <c r="N108" i="16"/>
  <c r="O108" i="16"/>
  <c r="A33" i="11"/>
  <c r="A34" i="11" s="1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B12" i="8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H14" i="7"/>
  <c r="H13" i="7"/>
  <c r="H12" i="7"/>
  <c r="H11" i="7"/>
  <c r="I14" i="7" s="1"/>
  <c r="H9" i="7"/>
  <c r="H8" i="7"/>
  <c r="H7" i="7"/>
  <c r="H6" i="7"/>
  <c r="H51" i="12"/>
  <c r="H15" i="12"/>
  <c r="H50" i="12"/>
  <c r="H20" i="12"/>
  <c r="H58" i="12"/>
  <c r="H59" i="12"/>
  <c r="H32" i="12"/>
  <c r="H46" i="12"/>
  <c r="H26" i="12"/>
  <c r="H39" i="12"/>
  <c r="H11" i="12"/>
  <c r="H27" i="12"/>
  <c r="H18" i="12"/>
  <c r="H8" i="12"/>
  <c r="H25" i="12"/>
  <c r="H14" i="12"/>
  <c r="H61" i="12"/>
  <c r="H62" i="12"/>
  <c r="H64" i="12"/>
  <c r="H54" i="12"/>
  <c r="H63" i="12"/>
  <c r="H40" i="12"/>
  <c r="H41" i="12"/>
  <c r="H57" i="12"/>
  <c r="H36" i="12"/>
  <c r="H38" i="12"/>
  <c r="H37" i="12"/>
  <c r="H24" i="12"/>
  <c r="H9" i="12"/>
  <c r="H65" i="12"/>
  <c r="H4" i="12"/>
  <c r="H28" i="12"/>
  <c r="H33" i="12"/>
  <c r="H45" i="12"/>
  <c r="H5" i="12"/>
  <c r="H34" i="12"/>
  <c r="H60" i="12"/>
  <c r="H35" i="12"/>
  <c r="H6" i="12"/>
  <c r="H7" i="12"/>
  <c r="H43" i="12"/>
  <c r="H31" i="12"/>
  <c r="H29" i="12"/>
  <c r="H19" i="12"/>
  <c r="H56" i="12"/>
  <c r="H42" i="12"/>
  <c r="H17" i="12"/>
  <c r="H49" i="12"/>
  <c r="H13" i="12"/>
  <c r="H48" i="12"/>
  <c r="H22" i="12"/>
  <c r="H23" i="12"/>
  <c r="H52" i="12"/>
  <c r="H53" i="12"/>
  <c r="H10" i="12"/>
  <c r="H30" i="12"/>
  <c r="H2" i="12"/>
  <c r="H55" i="12"/>
  <c r="H21" i="12"/>
  <c r="H47" i="12"/>
  <c r="H75" i="6"/>
  <c r="H73" i="6"/>
  <c r="H72" i="6"/>
  <c r="H71" i="6"/>
  <c r="H70" i="6"/>
  <c r="H67" i="6"/>
  <c r="H66" i="6"/>
  <c r="H64" i="6"/>
  <c r="H63" i="6"/>
  <c r="H61" i="6"/>
  <c r="H58" i="6"/>
  <c r="H57" i="6"/>
  <c r="H56" i="6"/>
  <c r="H55" i="6"/>
  <c r="H54" i="6"/>
  <c r="H52" i="6"/>
  <c r="H51" i="6"/>
  <c r="H50" i="6"/>
  <c r="H49" i="6"/>
  <c r="H48" i="6"/>
  <c r="H47" i="6"/>
  <c r="H45" i="6"/>
  <c r="H42" i="6"/>
  <c r="H41" i="6"/>
  <c r="H39" i="6"/>
  <c r="H37" i="6"/>
  <c r="H36" i="6"/>
  <c r="H33" i="6"/>
  <c r="H32" i="6"/>
  <c r="H26" i="6"/>
  <c r="H23" i="6"/>
  <c r="H22" i="6"/>
  <c r="H21" i="6"/>
  <c r="H20" i="6"/>
  <c r="H14" i="6"/>
  <c r="H13" i="6"/>
  <c r="H12" i="6"/>
  <c r="H11" i="6"/>
  <c r="H9" i="6"/>
  <c r="A4" i="5"/>
  <c r="A5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3" i="5"/>
  <c r="H18" i="5"/>
  <c r="H20" i="5"/>
  <c r="H23" i="5"/>
  <c r="H31" i="5"/>
  <c r="H10" i="5"/>
  <c r="H6" i="5"/>
  <c r="H4" i="5"/>
  <c r="H5" i="5"/>
  <c r="H28" i="5"/>
  <c r="H9" i="5"/>
  <c r="H17" i="5"/>
  <c r="H40" i="5"/>
  <c r="H27" i="5"/>
  <c r="H34" i="5"/>
  <c r="H38" i="5"/>
  <c r="H36" i="5"/>
  <c r="H12" i="5"/>
  <c r="H2" i="5"/>
  <c r="H16" i="5"/>
  <c r="H39" i="5"/>
  <c r="H35" i="5"/>
  <c r="H8" i="5"/>
  <c r="H26" i="5"/>
  <c r="H19" i="5"/>
  <c r="H30" i="5"/>
  <c r="H24" i="5"/>
  <c r="H29" i="5"/>
  <c r="H7" i="5"/>
  <c r="H32" i="5"/>
  <c r="H21" i="5"/>
  <c r="H33" i="5"/>
  <c r="H22" i="5"/>
  <c r="H13" i="5"/>
  <c r="H14" i="5"/>
  <c r="H3" i="5"/>
  <c r="H15" i="5"/>
  <c r="H37" i="5"/>
  <c r="H25" i="5"/>
  <c r="H11" i="5"/>
  <c r="H8" i="11"/>
  <c r="H15" i="11"/>
  <c r="H11" i="11"/>
  <c r="H12" i="11"/>
  <c r="H9" i="11"/>
  <c r="H7" i="11"/>
  <c r="H13" i="11"/>
  <c r="H10" i="11"/>
  <c r="H6" i="11"/>
  <c r="H14" i="11"/>
  <c r="A7" i="11"/>
  <c r="A8" i="11" s="1"/>
  <c r="A9" i="11" s="1"/>
  <c r="A10" i="11" s="1"/>
  <c r="A11" i="11" s="1"/>
  <c r="A12" i="11" s="1"/>
  <c r="A13" i="11" s="1"/>
  <c r="A14" i="11" s="1"/>
  <c r="A15" i="11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H12" i="4"/>
  <c r="H30" i="4"/>
  <c r="H6" i="4"/>
  <c r="H32" i="4"/>
  <c r="H15" i="4"/>
  <c r="H28" i="4"/>
  <c r="H24" i="4"/>
  <c r="H21" i="4"/>
  <c r="H16" i="4"/>
  <c r="H25" i="4"/>
  <c r="H8" i="4"/>
  <c r="H14" i="4"/>
  <c r="H3" i="4"/>
  <c r="H5" i="4"/>
  <c r="H13" i="4"/>
  <c r="H20" i="4"/>
  <c r="H33" i="4"/>
  <c r="H18" i="4"/>
  <c r="H29" i="4"/>
  <c r="H22" i="4"/>
  <c r="H27" i="4"/>
  <c r="H4" i="4"/>
  <c r="H19" i="4"/>
  <c r="H31" i="4"/>
  <c r="H2" i="4"/>
  <c r="H9" i="4"/>
  <c r="H11" i="4"/>
  <c r="H26" i="4"/>
  <c r="H17" i="4"/>
  <c r="H7" i="4"/>
  <c r="H23" i="4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H10" i="4"/>
  <c r="L52" i="17" l="1"/>
  <c r="L72" i="17"/>
  <c r="L56" i="17"/>
  <c r="L40" i="17"/>
  <c r="L6" i="17"/>
  <c r="L14" i="17"/>
  <c r="L17" i="17"/>
  <c r="L64" i="17"/>
  <c r="L32" i="17"/>
  <c r="L21" i="17"/>
  <c r="L29" i="17"/>
  <c r="L10" i="17"/>
  <c r="L80" i="17"/>
  <c r="L48" i="17"/>
  <c r="L2" i="17"/>
  <c r="L76" i="17"/>
  <c r="L60" i="17"/>
  <c r="L44" i="17"/>
  <c r="K110" i="16"/>
  <c r="N110" i="16"/>
  <c r="I9" i="7"/>
  <c r="H52" i="2"/>
  <c r="G52" i="2"/>
  <c r="I51" i="2"/>
  <c r="I50" i="2"/>
  <c r="I49" i="2"/>
  <c r="I48" i="2"/>
  <c r="H42" i="2"/>
  <c r="G42" i="2"/>
  <c r="I41" i="2"/>
  <c r="I40" i="2"/>
  <c r="I39" i="2"/>
  <c r="I38" i="2"/>
  <c r="H32" i="2"/>
  <c r="G32" i="2"/>
  <c r="I31" i="2"/>
  <c r="I30" i="2"/>
  <c r="I29" i="2"/>
  <c r="I28" i="2"/>
  <c r="J72" i="1"/>
  <c r="J62" i="1"/>
  <c r="J53" i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H74" i="6"/>
  <c r="H65" i="6"/>
  <c r="H62" i="6"/>
  <c r="H59" i="6"/>
  <c r="H46" i="6"/>
  <c r="H44" i="6"/>
  <c r="H43" i="6"/>
  <c r="H40" i="6"/>
  <c r="H35" i="6"/>
  <c r="H34" i="6"/>
  <c r="H29" i="6"/>
  <c r="H28" i="6"/>
  <c r="H27" i="6"/>
  <c r="H25" i="6"/>
  <c r="H24" i="6"/>
  <c r="H15" i="6"/>
  <c r="H8" i="6"/>
  <c r="H7" i="6"/>
  <c r="H6" i="6"/>
  <c r="H76" i="6"/>
  <c r="H69" i="6"/>
  <c r="H68" i="6"/>
  <c r="H60" i="6"/>
  <c r="H53" i="6"/>
  <c r="H38" i="6"/>
  <c r="H31" i="6"/>
  <c r="H30" i="6"/>
  <c r="H19" i="6"/>
  <c r="H18" i="6"/>
  <c r="H17" i="6"/>
  <c r="H16" i="6"/>
  <c r="H10" i="6"/>
  <c r="H163" i="2"/>
  <c r="G163" i="2"/>
  <c r="I162" i="2"/>
  <c r="I161" i="2"/>
  <c r="I160" i="2"/>
  <c r="I159" i="2"/>
  <c r="H151" i="2"/>
  <c r="G151" i="2"/>
  <c r="I150" i="2"/>
  <c r="I149" i="2"/>
  <c r="I148" i="2"/>
  <c r="I147" i="2"/>
  <c r="I136" i="2"/>
  <c r="I137" i="2"/>
  <c r="H140" i="2"/>
  <c r="G140" i="2"/>
  <c r="I139" i="2"/>
  <c r="I138" i="2"/>
  <c r="H128" i="2"/>
  <c r="G128" i="2"/>
  <c r="I127" i="2"/>
  <c r="I126" i="2"/>
  <c r="I125" i="2"/>
  <c r="I124" i="2"/>
  <c r="H116" i="2"/>
  <c r="G116" i="2"/>
  <c r="I115" i="2"/>
  <c r="I114" i="2"/>
  <c r="I113" i="2"/>
  <c r="I112" i="2"/>
  <c r="I92" i="2"/>
  <c r="H103" i="2"/>
  <c r="G103" i="2"/>
  <c r="I102" i="2"/>
  <c r="I101" i="2"/>
  <c r="I100" i="2"/>
  <c r="I99" i="2"/>
  <c r="I87" i="2"/>
  <c r="I88" i="2"/>
  <c r="I89" i="2"/>
  <c r="I86" i="2"/>
  <c r="H90" i="2"/>
  <c r="G90" i="2"/>
  <c r="F6" i="3"/>
  <c r="E6" i="3"/>
  <c r="D6" i="3"/>
  <c r="C6" i="3"/>
  <c r="B6" i="3"/>
  <c r="H77" i="2"/>
  <c r="G77" i="2"/>
  <c r="I76" i="2"/>
  <c r="I75" i="2"/>
  <c r="I74" i="2"/>
  <c r="I73" i="2"/>
  <c r="H64" i="2"/>
  <c r="G64" i="2"/>
  <c r="I63" i="2"/>
  <c r="I62" i="2"/>
  <c r="I61" i="2"/>
  <c r="I60" i="2"/>
  <c r="H22" i="2"/>
  <c r="G22" i="2"/>
  <c r="I22" i="2" s="1"/>
  <c r="I21" i="2"/>
  <c r="I20" i="2"/>
  <c r="I19" i="2"/>
  <c r="I18" i="2"/>
  <c r="H10" i="2"/>
  <c r="G10" i="2"/>
  <c r="I9" i="2"/>
  <c r="I8" i="2"/>
  <c r="I7" i="2"/>
  <c r="I6" i="2"/>
  <c r="I73" i="1"/>
  <c r="H73" i="1"/>
  <c r="I65" i="1"/>
  <c r="H65" i="1"/>
  <c r="I57" i="1"/>
  <c r="H57" i="1"/>
  <c r="I41" i="1"/>
  <c r="H41" i="1"/>
  <c r="I33" i="1"/>
  <c r="H33" i="1"/>
  <c r="I25" i="1"/>
  <c r="H25" i="1"/>
  <c r="I17" i="1"/>
  <c r="H17" i="1"/>
  <c r="I9" i="1"/>
  <c r="H9" i="1"/>
  <c r="J40" i="1"/>
  <c r="J39" i="1"/>
  <c r="J38" i="1"/>
  <c r="J37" i="1"/>
  <c r="J31" i="1"/>
  <c r="J29" i="1"/>
  <c r="J24" i="1"/>
  <c r="J23" i="1"/>
  <c r="J22" i="1"/>
  <c r="J21" i="1"/>
  <c r="J16" i="1"/>
  <c r="J15" i="1"/>
  <c r="J14" i="1"/>
  <c r="J13" i="1"/>
  <c r="J8" i="1"/>
  <c r="J7" i="1"/>
  <c r="J6" i="1"/>
  <c r="J5" i="1"/>
  <c r="J32" i="1"/>
  <c r="J30" i="1"/>
  <c r="J71" i="1"/>
  <c r="J70" i="1"/>
  <c r="J69" i="1"/>
  <c r="J64" i="1"/>
  <c r="J63" i="1"/>
  <c r="J61" i="1"/>
  <c r="J56" i="1"/>
  <c r="J55" i="1"/>
  <c r="J54" i="1"/>
  <c r="I49" i="1"/>
  <c r="H49" i="1"/>
  <c r="J45" i="1"/>
  <c r="J46" i="1"/>
  <c r="J48" i="1"/>
  <c r="J47" i="1"/>
  <c r="K111" i="16" l="1"/>
  <c r="I52" i="2"/>
  <c r="I42" i="2"/>
  <c r="I32" i="2"/>
  <c r="I140" i="2"/>
  <c r="I128" i="2"/>
  <c r="I163" i="2"/>
  <c r="I103" i="2"/>
  <c r="J9" i="1"/>
  <c r="J25" i="1"/>
  <c r="I151" i="2"/>
  <c r="I116" i="2"/>
  <c r="I77" i="2"/>
  <c r="I90" i="2"/>
  <c r="J49" i="1"/>
  <c r="J17" i="1"/>
  <c r="J33" i="1"/>
  <c r="J57" i="1"/>
  <c r="J73" i="1"/>
  <c r="J41" i="1"/>
  <c r="J65" i="1"/>
  <c r="I64" i="2"/>
  <c r="I10" i="2"/>
  <c r="A20" i="11"/>
  <c r="A21" i="11"/>
  <c r="A22" i="11"/>
  <c r="A23" i="11"/>
  <c r="A24" i="11"/>
  <c r="A25" i="11"/>
  <c r="A26" i="11"/>
  <c r="A27" i="11"/>
  <c r="A28" i="11"/>
  <c r="A35" i="11"/>
  <c r="A36" i="11" s="1"/>
  <c r="A37" i="11" s="1"/>
  <c r="A38" i="11" s="1"/>
  <c r="A39" i="11" s="1"/>
  <c r="A40" i="11" s="1"/>
  <c r="A41" i="11" s="1"/>
</calcChain>
</file>

<file path=xl/sharedStrings.xml><?xml version="1.0" encoding="utf-8"?>
<sst xmlns="http://schemas.openxmlformats.org/spreadsheetml/2006/main" count="4536" uniqueCount="395">
  <si>
    <t>arme</t>
  </si>
  <si>
    <t>Société:</t>
  </si>
  <si>
    <t>No.-tireur</t>
  </si>
  <si>
    <t>Groupe 1:</t>
  </si>
  <si>
    <t>Groupe 2:</t>
  </si>
  <si>
    <t>Groupe 3:</t>
  </si>
  <si>
    <t>Groupe 4:</t>
  </si>
  <si>
    <t>Groupe 5:</t>
  </si>
  <si>
    <t>Groupe 6:</t>
  </si>
  <si>
    <t>Laret</t>
  </si>
  <si>
    <t>Carignan</t>
  </si>
  <si>
    <t>Total</t>
  </si>
  <si>
    <t>Simon</t>
  </si>
  <si>
    <t>Fred</t>
  </si>
  <si>
    <t>Martin</t>
  </si>
  <si>
    <t>Eric</t>
  </si>
  <si>
    <t>A</t>
  </si>
  <si>
    <t>Aurore</t>
  </si>
  <si>
    <t>Thierry</t>
  </si>
  <si>
    <t>Bruno</t>
  </si>
  <si>
    <t>Pascal</t>
  </si>
  <si>
    <t>Renaud</t>
  </si>
  <si>
    <t>Nadia</t>
  </si>
  <si>
    <t>Jocelyne</t>
  </si>
  <si>
    <t>Georges</t>
  </si>
  <si>
    <t>Killian</t>
  </si>
  <si>
    <t>Olivier</t>
  </si>
  <si>
    <t>Roland</t>
  </si>
  <si>
    <t>Jacek</t>
  </si>
  <si>
    <t>Marcel</t>
  </si>
  <si>
    <t>Groupe 7:</t>
  </si>
  <si>
    <t>Groupe 8:</t>
  </si>
  <si>
    <t>Jean-Marc</t>
  </si>
  <si>
    <t>Valentin</t>
  </si>
  <si>
    <t>Sébasien</t>
  </si>
  <si>
    <t>Sarah</t>
  </si>
  <si>
    <t>Florian</t>
  </si>
  <si>
    <t>Patrice</t>
  </si>
  <si>
    <t>Waël</t>
  </si>
  <si>
    <t>Peter</t>
  </si>
  <si>
    <t>Anne-Laure</t>
  </si>
  <si>
    <t>Raphaël</t>
  </si>
  <si>
    <t>Norah</t>
  </si>
  <si>
    <t>D</t>
  </si>
  <si>
    <t>Vallon</t>
  </si>
  <si>
    <t>Prix</t>
  </si>
  <si>
    <t>Jaszkowski</t>
  </si>
  <si>
    <t>Monney</t>
  </si>
  <si>
    <t>Déjardin</t>
  </si>
  <si>
    <t>Djafard</t>
  </si>
  <si>
    <t>Guinnard</t>
  </si>
  <si>
    <t>Ney</t>
  </si>
  <si>
    <t>Fridez</t>
  </si>
  <si>
    <t>Blaser</t>
  </si>
  <si>
    <t>Rochette</t>
  </si>
  <si>
    <t>Baechler</t>
  </si>
  <si>
    <t>Cuendet</t>
  </si>
  <si>
    <t>Groupe :</t>
  </si>
  <si>
    <t>Grandcour</t>
  </si>
  <si>
    <t>Jeanesse</t>
  </si>
  <si>
    <t>Gentil</t>
  </si>
  <si>
    <t>Yves</t>
  </si>
  <si>
    <t>Clot</t>
  </si>
  <si>
    <t>Nathan</t>
  </si>
  <si>
    <t>Lehmann</t>
  </si>
  <si>
    <t>Cielle</t>
  </si>
  <si>
    <t>57-03</t>
  </si>
  <si>
    <t>Marion</t>
  </si>
  <si>
    <t>Pierre</t>
  </si>
  <si>
    <t>Marmier</t>
  </si>
  <si>
    <t>Daniel</t>
  </si>
  <si>
    <t>Alain</t>
  </si>
  <si>
    <t>Josné</t>
  </si>
  <si>
    <t>Gilbert</t>
  </si>
  <si>
    <t>Combremont</t>
  </si>
  <si>
    <t>Luis</t>
  </si>
  <si>
    <t>Milice Bourgeoise</t>
  </si>
  <si>
    <t>Faoug</t>
  </si>
  <si>
    <t>ST</t>
  </si>
  <si>
    <t>Michel</t>
  </si>
  <si>
    <t>Thevoz</t>
  </si>
  <si>
    <t>Jean-Luis</t>
  </si>
  <si>
    <t>Msq.</t>
  </si>
  <si>
    <t>Walter</t>
  </si>
  <si>
    <t>Frédéric</t>
  </si>
  <si>
    <t>St-Aubin</t>
  </si>
  <si>
    <t>Collaud</t>
  </si>
  <si>
    <t>Sébastien</t>
  </si>
  <si>
    <t>Gerber</t>
  </si>
  <si>
    <t>Noah</t>
  </si>
  <si>
    <t>Brasey</t>
  </si>
  <si>
    <t>Yannick</t>
  </si>
  <si>
    <t>Moser</t>
  </si>
  <si>
    <t>Roth</t>
  </si>
  <si>
    <t>Kuchen</t>
  </si>
  <si>
    <t>Roche</t>
  </si>
  <si>
    <t>P-A</t>
  </si>
  <si>
    <t>Ballaman</t>
  </si>
  <si>
    <t>Christian</t>
  </si>
  <si>
    <t>Borgognon</t>
  </si>
  <si>
    <t>Chardonnens</t>
  </si>
  <si>
    <t>Vonlanthen</t>
  </si>
  <si>
    <t>Jacot</t>
  </si>
  <si>
    <t>Nicolas</t>
  </si>
  <si>
    <t>Livret de tir</t>
  </si>
  <si>
    <t>Exercice</t>
  </si>
  <si>
    <t>Extern</t>
  </si>
  <si>
    <t>Intern</t>
  </si>
  <si>
    <t>-</t>
  </si>
  <si>
    <t>JJ (Extern)</t>
  </si>
  <si>
    <t>JJ-Vallon</t>
  </si>
  <si>
    <t>munition</t>
  </si>
  <si>
    <t>Chevroux</t>
  </si>
  <si>
    <t>Müller</t>
  </si>
  <si>
    <t>Bernard</t>
  </si>
  <si>
    <t>Jaquier</t>
  </si>
  <si>
    <t>Schüpbach</t>
  </si>
  <si>
    <t>Stéphane</t>
  </si>
  <si>
    <t>Pierre-Alain</t>
  </si>
  <si>
    <t>Marc</t>
  </si>
  <si>
    <t>Décrevel</t>
  </si>
  <si>
    <t>Cédric</t>
  </si>
  <si>
    <t>Guerry</t>
  </si>
  <si>
    <t>Celien</t>
  </si>
  <si>
    <t>Chevaillez</t>
  </si>
  <si>
    <t>Thomas</t>
  </si>
  <si>
    <t>Marti</t>
  </si>
  <si>
    <t>Godel</t>
  </si>
  <si>
    <t>Noé</t>
  </si>
  <si>
    <t>Wagner</t>
  </si>
  <si>
    <t>Léchelle</t>
  </si>
  <si>
    <t>Haldimann</t>
  </si>
  <si>
    <t>Sandrine</t>
  </si>
  <si>
    <t>Jean-Claude</t>
  </si>
  <si>
    <t>Domdidier</t>
  </si>
  <si>
    <t>Marthaler</t>
  </si>
  <si>
    <t>Samuel</t>
  </si>
  <si>
    <t>MQ</t>
  </si>
  <si>
    <t>Périsset</t>
  </si>
  <si>
    <t>Jean Paul</t>
  </si>
  <si>
    <t>Delacour</t>
  </si>
  <si>
    <t>Guillaume</t>
  </si>
  <si>
    <t>Nidegger</t>
  </si>
  <si>
    <t>Melissa</t>
  </si>
  <si>
    <t>Cosendai</t>
  </si>
  <si>
    <t>Lena</t>
  </si>
  <si>
    <t>Rapin</t>
  </si>
  <si>
    <t>Michaël</t>
  </si>
  <si>
    <t>Corcelles-Payerne La Baugnise</t>
  </si>
  <si>
    <t>Wegner</t>
  </si>
  <si>
    <t>Std.</t>
  </si>
  <si>
    <t>Rueyers-les-Prés</t>
  </si>
  <si>
    <t>Etter</t>
  </si>
  <si>
    <t>Dalamaison</t>
  </si>
  <si>
    <t>Jérôme</t>
  </si>
  <si>
    <t>Charles-André</t>
  </si>
  <si>
    <t>Delessert</t>
  </si>
  <si>
    <t>Staudemann</t>
  </si>
  <si>
    <t>Année</t>
  </si>
  <si>
    <t>Prénom</t>
  </si>
  <si>
    <t>Nom</t>
  </si>
  <si>
    <t>Rang</t>
  </si>
  <si>
    <t>Groupe</t>
  </si>
  <si>
    <t>JT</t>
  </si>
  <si>
    <t>Corcelles</t>
  </si>
  <si>
    <t>Union et Fraternité</t>
  </si>
  <si>
    <t>Jenny</t>
  </si>
  <si>
    <t>Jean-Jacques</t>
  </si>
  <si>
    <t>Armes de Guerre 1</t>
  </si>
  <si>
    <t>Armes de Guerre 2</t>
  </si>
  <si>
    <t>Armes de Guerre 3</t>
  </si>
  <si>
    <t>jean-Marc</t>
  </si>
  <si>
    <t>Ruchat</t>
  </si>
  <si>
    <t>Sébasitien</t>
  </si>
  <si>
    <t>Mayor</t>
  </si>
  <si>
    <t>Fabien</t>
  </si>
  <si>
    <t>Msq</t>
  </si>
  <si>
    <t>Clémentine</t>
  </si>
  <si>
    <t>Thöny</t>
  </si>
  <si>
    <t>Rossier</t>
  </si>
  <si>
    <t>Vincent</t>
  </si>
  <si>
    <t>Jörg</t>
  </si>
  <si>
    <t>Joël</t>
  </si>
  <si>
    <t>Total Groupe</t>
  </si>
  <si>
    <t>Vallon 1</t>
  </si>
  <si>
    <t>Vallon 2</t>
  </si>
  <si>
    <t>Vallon 3</t>
  </si>
  <si>
    <t>Vallon 4</t>
  </si>
  <si>
    <t>Vallon 5</t>
  </si>
  <si>
    <t>Vallon 6</t>
  </si>
  <si>
    <t>Vallon 7</t>
  </si>
  <si>
    <t>Vallon 8</t>
  </si>
  <si>
    <t>St-Aubin 1</t>
  </si>
  <si>
    <t>St-Aubin JT</t>
  </si>
  <si>
    <t>Cat.</t>
  </si>
  <si>
    <t>Tir de l'Amitié Vallon 2023</t>
  </si>
  <si>
    <t>Groupe A</t>
  </si>
  <si>
    <t>Individuel A</t>
  </si>
  <si>
    <t>Individuel D</t>
  </si>
  <si>
    <t>Individuel D Laret</t>
  </si>
  <si>
    <t>Individuel D Carignan</t>
  </si>
  <si>
    <t>Individuel A Laret</t>
  </si>
  <si>
    <t>Individuel A Carignan</t>
  </si>
  <si>
    <t>Stephane</t>
  </si>
  <si>
    <t>Barras</t>
  </si>
  <si>
    <t>Willy</t>
  </si>
  <si>
    <t>Jean-Emile</t>
  </si>
  <si>
    <t>Menetrey</t>
  </si>
  <si>
    <t>Jerome</t>
  </si>
  <si>
    <t>Kim</t>
  </si>
  <si>
    <t>Lara</t>
  </si>
  <si>
    <t>Mock</t>
  </si>
  <si>
    <t>Bertrand</t>
  </si>
  <si>
    <t>Godefroy</t>
  </si>
  <si>
    <t>Mathieu</t>
  </si>
  <si>
    <t>Marmy</t>
  </si>
  <si>
    <t>Laurence</t>
  </si>
  <si>
    <t>Abbaye Grandcour 1</t>
  </si>
  <si>
    <t>Raphael</t>
  </si>
  <si>
    <t>Thony</t>
  </si>
  <si>
    <t>Joel</t>
  </si>
  <si>
    <t>Mousqueton</t>
  </si>
  <si>
    <t>Sebastien</t>
  </si>
  <si>
    <t>Abbaye Grandcour 2</t>
  </si>
  <si>
    <t>Carabine standard</t>
  </si>
  <si>
    <t>Juerg</t>
  </si>
  <si>
    <t>Goy</t>
  </si>
  <si>
    <t>David</t>
  </si>
  <si>
    <t>Dejardin</t>
  </si>
  <si>
    <t>Abbaye Grandcour 3</t>
  </si>
  <si>
    <t>Corthesy</t>
  </si>
  <si>
    <t>Charlotte</t>
  </si>
  <si>
    <t>Aurélie</t>
  </si>
  <si>
    <t>St-Aubin 2</t>
  </si>
  <si>
    <t>Theo</t>
  </si>
  <si>
    <t>Gassmann</t>
  </si>
  <si>
    <t>Andrea</t>
  </si>
  <si>
    <t>Toni</t>
  </si>
  <si>
    <t>Les 70</t>
  </si>
  <si>
    <t>Bonny</t>
  </si>
  <si>
    <t>Jeyson</t>
  </si>
  <si>
    <t>Individuel</t>
  </si>
  <si>
    <t>groupe payé</t>
  </si>
  <si>
    <t>oui</t>
  </si>
  <si>
    <t>non</t>
  </si>
  <si>
    <t>Catégorie</t>
  </si>
  <si>
    <t>E</t>
  </si>
  <si>
    <t>Points groupe</t>
  </si>
  <si>
    <t>Points individuel</t>
  </si>
  <si>
    <t xml:space="preserve">Prix </t>
  </si>
  <si>
    <t>Alexandre</t>
  </si>
  <si>
    <t>Spahr</t>
  </si>
  <si>
    <t>10+8</t>
  </si>
  <si>
    <t>10+20</t>
  </si>
  <si>
    <t>10+15</t>
  </si>
  <si>
    <t>Perisset</t>
  </si>
  <si>
    <t>Jean-Paul</t>
  </si>
  <si>
    <t>Charles-Edouard</t>
  </si>
  <si>
    <t>Notz</t>
  </si>
  <si>
    <t>Albert</t>
  </si>
  <si>
    <t>Francois</t>
  </si>
  <si>
    <t>Milice bourgeoise Grandcour</t>
  </si>
  <si>
    <t>Helwann</t>
  </si>
  <si>
    <t>Sommer</t>
  </si>
  <si>
    <t>Zlydasyk</t>
  </si>
  <si>
    <t>Roksana</t>
  </si>
  <si>
    <t>TPF</t>
  </si>
  <si>
    <t>Giroud</t>
  </si>
  <si>
    <t>Melanie</t>
  </si>
  <si>
    <t>Djafar</t>
  </si>
  <si>
    <t>Mathias</t>
  </si>
  <si>
    <t>Noe</t>
  </si>
  <si>
    <t>Quillet</t>
  </si>
  <si>
    <t>10+5</t>
  </si>
  <si>
    <t>Lionel</t>
  </si>
  <si>
    <t>Chevroux 1</t>
  </si>
  <si>
    <t>Wolf</t>
  </si>
  <si>
    <t>Matthieu</t>
  </si>
  <si>
    <t>Célien</t>
  </si>
  <si>
    <t>individuel</t>
  </si>
  <si>
    <t>Decrevel</t>
  </si>
  <si>
    <t>Cedric</t>
  </si>
  <si>
    <t>Blanc</t>
  </si>
  <si>
    <t>Frederic</t>
  </si>
  <si>
    <t>Wenger</t>
  </si>
  <si>
    <t>Standard</t>
  </si>
  <si>
    <t>Non</t>
  </si>
  <si>
    <t>Serlini</t>
  </si>
  <si>
    <t>Noel</t>
  </si>
  <si>
    <t>Chevroux 2</t>
  </si>
  <si>
    <t>Fanny</t>
  </si>
  <si>
    <t>Oui</t>
  </si>
  <si>
    <t>Jean-David</t>
  </si>
  <si>
    <t>Chris</t>
  </si>
  <si>
    <t>Les Fleches</t>
  </si>
  <si>
    <t xml:space="preserve">Tapia </t>
  </si>
  <si>
    <t>Carlos</t>
  </si>
  <si>
    <t>Zampa</t>
  </si>
  <si>
    <t>Binder</t>
  </si>
  <si>
    <t>Deborah</t>
  </si>
  <si>
    <t>Jean-Pierre</t>
  </si>
  <si>
    <t>57-02</t>
  </si>
  <si>
    <t>Christe</t>
  </si>
  <si>
    <t>Ranzoni</t>
  </si>
  <si>
    <t>Romain</t>
  </si>
  <si>
    <t>Annen</t>
  </si>
  <si>
    <t>Les flechettes</t>
  </si>
  <si>
    <t>Beatrice</t>
  </si>
  <si>
    <t>Decotterd</t>
  </si>
  <si>
    <t>Quentin</t>
  </si>
  <si>
    <t>Benoit</t>
  </si>
  <si>
    <t>Demierre</t>
  </si>
  <si>
    <t xml:space="preserve">Decotterd </t>
  </si>
  <si>
    <t>Leane</t>
  </si>
  <si>
    <t>Chevroux 3</t>
  </si>
  <si>
    <t>Philippe</t>
  </si>
  <si>
    <t>Schupbach</t>
  </si>
  <si>
    <t>Moret</t>
  </si>
  <si>
    <t>Gael</t>
  </si>
  <si>
    <t>Muller</t>
  </si>
  <si>
    <t>Leuenberger</t>
  </si>
  <si>
    <t xml:space="preserve">Individuel </t>
  </si>
  <si>
    <t>Marcuard</t>
  </si>
  <si>
    <t>Sandra</t>
  </si>
  <si>
    <t>10+60</t>
  </si>
  <si>
    <t>Vallon Individuel</t>
  </si>
  <si>
    <t>Forel (3 tireurs)</t>
  </si>
  <si>
    <t>Vallon 1 STD</t>
  </si>
  <si>
    <t>Mylène</t>
  </si>
  <si>
    <t>Les Flèches</t>
  </si>
  <si>
    <t>Les fléchettes</t>
  </si>
  <si>
    <t>Abbaye Grandcour 4 (3 tireurs)</t>
  </si>
  <si>
    <t>Prix GR</t>
  </si>
  <si>
    <t>Prix REP</t>
  </si>
  <si>
    <t>Points rep</t>
  </si>
  <si>
    <t>Points gr</t>
  </si>
  <si>
    <t>Cat</t>
  </si>
  <si>
    <t>gr payé</t>
  </si>
  <si>
    <t>enc gr</t>
  </si>
  <si>
    <t>enc rep</t>
  </si>
  <si>
    <t>Moy</t>
  </si>
  <si>
    <t>Cout cartouches</t>
  </si>
  <si>
    <t>sub-tot</t>
  </si>
  <si>
    <t>total</t>
  </si>
  <si>
    <t>carnet</t>
  </si>
  <si>
    <t>exe</t>
  </si>
  <si>
    <t>s-tot</t>
  </si>
  <si>
    <t>101 tireurs</t>
  </si>
  <si>
    <t>92 tireurs</t>
  </si>
  <si>
    <t>Tir de l'Amitié Chevroux 2024</t>
  </si>
  <si>
    <t>Bessime</t>
  </si>
  <si>
    <t>Paiement</t>
  </si>
  <si>
    <t>Frs</t>
  </si>
  <si>
    <t>Grandcour Arme de Guerre 1</t>
  </si>
  <si>
    <t>Total I</t>
  </si>
  <si>
    <t>Tot G1</t>
  </si>
  <si>
    <t>Tot G2</t>
  </si>
  <si>
    <t>Rang G1</t>
  </si>
  <si>
    <t>Total G1</t>
  </si>
  <si>
    <t>Rang G2</t>
  </si>
  <si>
    <t>Milice bourgeoise</t>
  </si>
  <si>
    <t>Abbaye 1</t>
  </si>
  <si>
    <t>Groupe D</t>
  </si>
  <si>
    <t>Abbaye 2</t>
  </si>
  <si>
    <t>Abbaye 3</t>
  </si>
  <si>
    <t>Abbaye 4</t>
  </si>
  <si>
    <t>Forel</t>
  </si>
  <si>
    <t>Les Fléchettes</t>
  </si>
  <si>
    <t>65% de 1620</t>
  </si>
  <si>
    <t xml:space="preserve">A distribuer </t>
  </si>
  <si>
    <t>aux groupes</t>
  </si>
  <si>
    <t>A donner</t>
  </si>
  <si>
    <t>Total tirs</t>
  </si>
  <si>
    <t>résultat sur cible Chevroux + groupe</t>
  </si>
  <si>
    <t>BESSIME</t>
  </si>
  <si>
    <t>CHEVROUX</t>
  </si>
  <si>
    <t>ROIS</t>
  </si>
  <si>
    <t xml:space="preserve">CC </t>
  </si>
  <si>
    <t>pour</t>
  </si>
  <si>
    <t>Rois</t>
  </si>
  <si>
    <t>TOTAL</t>
  </si>
  <si>
    <t>1053 moins 171 moins 360 = 522 .-</t>
  </si>
  <si>
    <t>Repartition FINALE</t>
  </si>
  <si>
    <t>Nouveau total groupes = 800 + 522 = 1322</t>
  </si>
  <si>
    <t>Saint-Aubin</t>
  </si>
  <si>
    <t>A distribuer aux groupes - sans Vallon = 1320-660=660</t>
  </si>
  <si>
    <t xml:space="preserve"> </t>
  </si>
  <si>
    <t>840 frs pour 21 groupes à 40.- à répartir sur 13 groupes</t>
  </si>
  <si>
    <t>171 payé de primes pour cible Chevroux aux tireurs</t>
  </si>
  <si>
    <t>280 de cartes couronnes distibules aux tireurs</t>
  </si>
  <si>
    <t xml:space="preserve">DISTRIBUTION </t>
  </si>
  <si>
    <t>Aux rois des 3 catégories --&gt; 360.-</t>
  </si>
  <si>
    <t>Aux groupes --&gt;  1053 moins 171 moins 360 moins 280 = 342 .-</t>
  </si>
  <si>
    <t>Nouveau total groupes = 840 + 342 = 1182</t>
  </si>
  <si>
    <t>A distribuer aux groupes - sans Vallon = 1180-630=550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</si>
</sst>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rgb="FF00B050"/>
      <name val="Calibri (Textkörper)_x0000_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9" tint="0.39997558519241921"/>
      <name val="Calibri"/>
      <family val="2"/>
      <scheme val="minor"/>
    </font>
    <font>
      <sz val="20"/>
      <color rgb="FF00B050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B050"/>
      <name val="Calibri (Textkörper)_x0000_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Helvetica"/>
    </font>
    <font>
      <sz val="12"/>
      <name val="Helvetica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1" fillId="0" borderId="0" xfId="0" applyFont="1"/>
    <xf numFmtId="0" fontId="2" fillId="0" borderId="2" xfId="0" applyFont="1" applyBorder="1"/>
    <xf numFmtId="0" fontId="3" fillId="0" borderId="9" xfId="0" applyFont="1" applyBorder="1"/>
    <xf numFmtId="0" fontId="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5" fillId="4" borderId="0" xfId="0" applyFont="1" applyFill="1"/>
    <xf numFmtId="0" fontId="5" fillId="3" borderId="0" xfId="0" applyFont="1" applyFill="1"/>
    <xf numFmtId="0" fontId="5" fillId="2" borderId="14" xfId="0" applyFont="1" applyFill="1" applyBorder="1" applyAlignment="1">
      <alignment horizontal="center"/>
    </xf>
    <xf numFmtId="0" fontId="5" fillId="5" borderId="14" xfId="0" applyFont="1" applyFill="1" applyBorder="1"/>
    <xf numFmtId="0" fontId="5" fillId="4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5" borderId="9" xfId="0" applyFont="1" applyFill="1" applyBorder="1"/>
    <xf numFmtId="0" fontId="5" fillId="4" borderId="9" xfId="0" applyFont="1" applyFill="1" applyBorder="1"/>
    <xf numFmtId="0" fontId="5" fillId="0" borderId="9" xfId="0" applyFont="1" applyBorder="1"/>
    <xf numFmtId="0" fontId="5" fillId="3" borderId="9" xfId="0" applyFont="1" applyFill="1" applyBorder="1" applyAlignment="1">
      <alignment horizontal="center"/>
    </xf>
    <xf numFmtId="0" fontId="5" fillId="0" borderId="8" xfId="0" applyFont="1" applyBorder="1"/>
    <xf numFmtId="0" fontId="5" fillId="5" borderId="11" xfId="0" applyFont="1" applyFill="1" applyBorder="1"/>
    <xf numFmtId="0" fontId="5" fillId="4" borderId="11" xfId="0" applyFont="1" applyFill="1" applyBorder="1"/>
    <xf numFmtId="0" fontId="5" fillId="0" borderId="11" xfId="0" applyFont="1" applyBorder="1"/>
    <xf numFmtId="0" fontId="5" fillId="3" borderId="11" xfId="0" applyFont="1" applyFill="1" applyBorder="1"/>
    <xf numFmtId="0" fontId="5" fillId="2" borderId="1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9" xfId="0" applyBorder="1"/>
    <xf numFmtId="0" fontId="8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9" xfId="0" applyFont="1" applyBorder="1"/>
    <xf numFmtId="0" fontId="6" fillId="0" borderId="12" xfId="0" applyFont="1" applyBorder="1"/>
    <xf numFmtId="0" fontId="6" fillId="0" borderId="10" xfId="0" applyFont="1" applyBorder="1"/>
    <xf numFmtId="0" fontId="6" fillId="0" borderId="13" xfId="0" applyFont="1" applyBorder="1"/>
    <xf numFmtId="0" fontId="6" fillId="0" borderId="11" xfId="0" applyFont="1" applyBorder="1"/>
    <xf numFmtId="0" fontId="9" fillId="0" borderId="15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6" borderId="0" xfId="0" applyFill="1"/>
    <xf numFmtId="0" fontId="2" fillId="2" borderId="2" xfId="0" applyFont="1" applyFill="1" applyBorder="1"/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6" borderId="0" xfId="0" applyFill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/>
    <xf numFmtId="0" fontId="11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/>
    <xf numFmtId="0" fontId="6" fillId="0" borderId="3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6" xfId="0" applyFont="1" applyBorder="1"/>
    <xf numFmtId="0" fontId="9" fillId="0" borderId="0" xfId="0" applyFont="1"/>
    <xf numFmtId="0" fontId="9" fillId="0" borderId="17" xfId="0" applyFont="1" applyBorder="1"/>
    <xf numFmtId="0" fontId="9" fillId="0" borderId="11" xfId="0" applyFont="1" applyBorder="1"/>
    <xf numFmtId="0" fontId="9" fillId="0" borderId="0" xfId="0" applyFont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7" xfId="0" applyFont="1" applyBorder="1"/>
    <xf numFmtId="0" fontId="9" fillId="0" borderId="12" xfId="0" applyFont="1" applyBorder="1"/>
    <xf numFmtId="0" fontId="9" fillId="0" borderId="3" xfId="0" applyFont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9" fillId="0" borderId="18" xfId="0" applyFont="1" applyBorder="1"/>
    <xf numFmtId="0" fontId="9" fillId="7" borderId="0" xfId="0" applyFont="1" applyFill="1"/>
    <xf numFmtId="0" fontId="9" fillId="7" borderId="0" xfId="0" applyFont="1" applyFill="1" applyAlignment="1">
      <alignment horizontal="center"/>
    </xf>
    <xf numFmtId="0" fontId="9" fillId="6" borderId="0" xfId="0" applyFont="1" applyFill="1"/>
    <xf numFmtId="0" fontId="9" fillId="0" borderId="1" xfId="0" applyFont="1" applyBorder="1" applyAlignment="1">
      <alignment horizontal="left"/>
    </xf>
    <xf numFmtId="0" fontId="9" fillId="0" borderId="15" xfId="0" applyFont="1" applyBorder="1"/>
    <xf numFmtId="0" fontId="9" fillId="0" borderId="18" xfId="0" applyFont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9" fillId="8" borderId="1" xfId="0" applyFont="1" applyFill="1" applyBorder="1"/>
    <xf numFmtId="0" fontId="9" fillId="8" borderId="1" xfId="0" applyFont="1" applyFill="1" applyBorder="1" applyAlignment="1">
      <alignment horizontal="center"/>
    </xf>
    <xf numFmtId="0" fontId="9" fillId="8" borderId="12" xfId="0" applyFont="1" applyFill="1" applyBorder="1"/>
    <xf numFmtId="0" fontId="9" fillId="8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6" fillId="0" borderId="15" xfId="0" applyFont="1" applyBorder="1"/>
    <xf numFmtId="0" fontId="6" fillId="0" borderId="18" xfId="0" applyFont="1" applyBorder="1"/>
    <xf numFmtId="0" fontId="6" fillId="0" borderId="18" xfId="0" applyFont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6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6" fillId="0" borderId="0" xfId="0" applyFont="1"/>
    <xf numFmtId="0" fontId="11" fillId="5" borderId="14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8" borderId="1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6" fillId="8" borderId="0" xfId="0" applyFont="1" applyFill="1" applyAlignment="1">
      <alignment horizontal="center"/>
    </xf>
    <xf numFmtId="0" fontId="6" fillId="8" borderId="0" xfId="0" applyFont="1" applyFill="1"/>
    <xf numFmtId="0" fontId="17" fillId="0" borderId="0" xfId="0" applyFont="1" applyAlignment="1">
      <alignment horizontal="left" vertical="center"/>
    </xf>
    <xf numFmtId="0" fontId="17" fillId="11" borderId="0" xfId="0" applyFont="1" applyFill="1" applyAlignment="1">
      <alignment horizontal="left" vertical="center"/>
    </xf>
    <xf numFmtId="0" fontId="17" fillId="12" borderId="0" xfId="0" applyFont="1" applyFill="1" applyAlignment="1">
      <alignment horizontal="left" vertical="center"/>
    </xf>
    <xf numFmtId="0" fontId="17" fillId="11" borderId="23" xfId="0" applyFont="1" applyFill="1" applyBorder="1" applyAlignment="1">
      <alignment horizontal="left" vertical="center"/>
    </xf>
    <xf numFmtId="0" fontId="17" fillId="11" borderId="24" xfId="0" applyFont="1" applyFill="1" applyBorder="1" applyAlignment="1">
      <alignment horizontal="left" vertical="center"/>
    </xf>
    <xf numFmtId="0" fontId="17" fillId="12" borderId="23" xfId="0" applyFont="1" applyFill="1" applyBorder="1" applyAlignment="1">
      <alignment horizontal="left" vertical="center"/>
    </xf>
    <xf numFmtId="0" fontId="17" fillId="12" borderId="24" xfId="0" applyFont="1" applyFill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8" fillId="12" borderId="0" xfId="0" applyFont="1" applyFill="1" applyAlignment="1">
      <alignment horizontal="left" vertical="center"/>
    </xf>
    <xf numFmtId="0" fontId="18" fillId="11" borderId="0" xfId="0" applyFont="1" applyFill="1" applyAlignment="1">
      <alignment horizontal="left" vertical="center"/>
    </xf>
    <xf numFmtId="0" fontId="17" fillId="11" borderId="0" xfId="0" quotePrefix="1" applyFont="1" applyFill="1" applyAlignment="1">
      <alignment horizontal="left" vertical="center"/>
    </xf>
    <xf numFmtId="0" fontId="18" fillId="7" borderId="20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left" vertical="center"/>
    </xf>
    <xf numFmtId="0" fontId="17" fillId="7" borderId="22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2" borderId="23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quotePrefix="1" applyFont="1" applyBorder="1" applyAlignment="1">
      <alignment horizontal="center" vertical="center"/>
    </xf>
    <xf numFmtId="0" fontId="18" fillId="13" borderId="24" xfId="0" applyFont="1" applyFill="1" applyBorder="1" applyAlignment="1">
      <alignment horizontal="left" vertical="center"/>
    </xf>
    <xf numFmtId="0" fontId="18" fillId="13" borderId="0" xfId="0" applyFont="1" applyFill="1" applyAlignment="1">
      <alignment horizontal="left" vertical="center"/>
    </xf>
    <xf numFmtId="2" fontId="17" fillId="0" borderId="0" xfId="0" applyNumberFormat="1" applyFont="1" applyAlignment="1">
      <alignment horizontal="left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left" vertical="center"/>
    </xf>
    <xf numFmtId="0" fontId="17" fillId="4" borderId="22" xfId="0" applyFont="1" applyFill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7" fillId="13" borderId="24" xfId="0" applyFont="1" applyFill="1" applyBorder="1" applyAlignment="1">
      <alignment horizontal="left" vertical="center"/>
    </xf>
    <xf numFmtId="0" fontId="17" fillId="13" borderId="0" xfId="0" applyFont="1" applyFill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11" borderId="23" xfId="0" applyFont="1" applyFill="1" applyBorder="1" applyAlignment="1">
      <alignment horizontal="left" vertical="center"/>
    </xf>
    <xf numFmtId="0" fontId="19" fillId="11" borderId="0" xfId="0" applyFont="1" applyFill="1" applyAlignment="1">
      <alignment horizontal="left" vertical="center"/>
    </xf>
    <xf numFmtId="0" fontId="19" fillId="11" borderId="0" xfId="0" applyFont="1" applyFill="1" applyAlignment="1">
      <alignment horizontal="center" vertical="center"/>
    </xf>
    <xf numFmtId="0" fontId="19" fillId="12" borderId="23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left" vertical="center"/>
    </xf>
    <xf numFmtId="0" fontId="19" fillId="11" borderId="24" xfId="0" applyFont="1" applyFill="1" applyBorder="1" applyAlignment="1">
      <alignment horizontal="left" vertical="center"/>
    </xf>
    <xf numFmtId="0" fontId="19" fillId="12" borderId="24" xfId="0" applyFont="1" applyFill="1" applyBorder="1" applyAlignment="1">
      <alignment horizontal="left" vertical="center"/>
    </xf>
    <xf numFmtId="0" fontId="19" fillId="12" borderId="0" xfId="0" applyFont="1" applyFill="1" applyAlignment="1">
      <alignment horizontal="center" vertical="center"/>
    </xf>
    <xf numFmtId="0" fontId="19" fillId="12" borderId="0" xfId="0" applyFont="1" applyFill="1" applyAlignment="1">
      <alignment horizontal="left" vertical="center"/>
    </xf>
    <xf numFmtId="0" fontId="19" fillId="13" borderId="24" xfId="0" applyFont="1" applyFill="1" applyBorder="1" applyAlignment="1">
      <alignment horizontal="left" vertical="center"/>
    </xf>
    <xf numFmtId="0" fontId="19" fillId="13" borderId="0" xfId="0" applyFont="1" applyFill="1" applyAlignment="1">
      <alignment horizontal="center" vertical="center"/>
    </xf>
    <xf numFmtId="0" fontId="19" fillId="1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20" fillId="5" borderId="0" xfId="0" applyFont="1" applyFill="1" applyAlignment="1">
      <alignment horizontal="center"/>
    </xf>
    <xf numFmtId="0" fontId="20" fillId="5" borderId="0" xfId="0" applyFont="1" applyFill="1"/>
    <xf numFmtId="0" fontId="20" fillId="0" borderId="0" xfId="0" applyFont="1"/>
    <xf numFmtId="9" fontId="19" fillId="0" borderId="0" xfId="0" applyNumberFormat="1" applyFont="1" applyAlignment="1">
      <alignment horizontal="center"/>
    </xf>
    <xf numFmtId="0" fontId="19" fillId="9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19" fillId="15" borderId="0" xfId="0" applyFont="1" applyFill="1"/>
    <xf numFmtId="0" fontId="21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center"/>
    </xf>
    <xf numFmtId="0" fontId="17" fillId="2" borderId="24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quotePrefix="1" applyFont="1" applyAlignment="1">
      <alignment horizontal="left" vertical="center"/>
    </xf>
    <xf numFmtId="0" fontId="17" fillId="4" borderId="24" xfId="0" applyFont="1" applyFill="1" applyBorder="1" applyAlignment="1">
      <alignment horizontal="left" vertical="center"/>
    </xf>
    <xf numFmtId="0" fontId="18" fillId="4" borderId="21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13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0" fillId="16" borderId="0" xfId="0" applyFill="1"/>
    <xf numFmtId="0" fontId="0" fillId="16" borderId="0" xfId="0" applyFill="1" applyAlignment="1">
      <alignment horizontal="center"/>
    </xf>
    <xf numFmtId="0" fontId="0" fillId="13" borderId="0" xfId="0" applyFill="1"/>
    <xf numFmtId="0" fontId="0" fillId="13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7" borderId="0" xfId="0" applyFill="1"/>
    <xf numFmtId="0" fontId="16" fillId="0" borderId="0" xfId="0" applyFont="1" applyAlignment="1">
      <alignment horizontal="center"/>
    </xf>
    <xf numFmtId="0" fontId="19" fillId="15" borderId="0" xfId="0" applyFont="1" applyFill="1" applyAlignment="1">
      <alignment horizontal="center" vertical="center"/>
    </xf>
    <xf numFmtId="0" fontId="0" fillId="15" borderId="0" xfId="0" applyFill="1"/>
    <xf numFmtId="0" fontId="0" fillId="15" borderId="0" xfId="0" applyFill="1" applyAlignment="1">
      <alignment horizontal="center"/>
    </xf>
    <xf numFmtId="0" fontId="9" fillId="1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9" fillId="14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38100</xdr:rowOff>
    </xdr:from>
    <xdr:to>
      <xdr:col>1</xdr:col>
      <xdr:colOff>157162</xdr:colOff>
      <xdr:row>3</xdr:row>
      <xdr:rowOff>253999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B881408-A00D-479A-906C-48A1BDD527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0031" y="-46831"/>
          <a:ext cx="908049" cy="107791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285751</xdr:colOff>
      <xdr:row>26</xdr:row>
      <xdr:rowOff>50799</xdr:rowOff>
    </xdr:from>
    <xdr:ext cx="977903" cy="889000"/>
    <xdr:pic>
      <xdr:nvPicPr>
        <xdr:cNvPr id="3" name="Grafik 1">
          <a:extLst>
            <a:ext uri="{FF2B5EF4-FFF2-40B4-BE49-F238E27FC236}">
              <a16:creationId xmlns:a16="http://schemas.microsoft.com/office/drawing/2014/main" id="{F9895EB8-BA7B-4447-8B06-B22E7E2A98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30203" y="2406647"/>
          <a:ext cx="889000" cy="977903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12</xdr:col>
      <xdr:colOff>21165</xdr:colOff>
      <xdr:row>23</xdr:row>
      <xdr:rowOff>190500</xdr:rowOff>
    </xdr:from>
    <xdr:to>
      <xdr:col>20</xdr:col>
      <xdr:colOff>423333</xdr:colOff>
      <xdr:row>34</xdr:row>
      <xdr:rowOff>176073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9ACDE9-0351-4D3D-95D0-2BAE97FC1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165" y="1885950"/>
          <a:ext cx="5494867" cy="2500172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557211</xdr:colOff>
      <xdr:row>4</xdr:row>
      <xdr:rowOff>108479</xdr:rowOff>
    </xdr:from>
    <xdr:to>
      <xdr:col>11</xdr:col>
      <xdr:colOff>478102</xdr:colOff>
      <xdr:row>7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8042E2-4DEC-45EA-9B4A-3A17FF108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26211" y="1103312"/>
          <a:ext cx="4291808" cy="875771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530679</xdr:colOff>
      <xdr:row>8</xdr:row>
      <xdr:rowOff>289947</xdr:rowOff>
    </xdr:from>
    <xdr:to>
      <xdr:col>12</xdr:col>
      <xdr:colOff>636390</xdr:colOff>
      <xdr:row>10</xdr:row>
      <xdr:rowOff>197994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89B79B5-1DAA-4144-8DD3-701E2A504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679" y="2470114"/>
          <a:ext cx="5217461" cy="405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402272</xdr:colOff>
      <xdr:row>0</xdr:row>
      <xdr:rowOff>100646</xdr:rowOff>
    </xdr:from>
    <xdr:to>
      <xdr:col>1</xdr:col>
      <xdr:colOff>461009</xdr:colOff>
      <xdr:row>3</xdr:row>
      <xdr:rowOff>144780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50D70C8-2A56-407C-AAED-B3778B53AA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11479" y="91439"/>
          <a:ext cx="863284" cy="8816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447992</xdr:colOff>
      <xdr:row>0</xdr:row>
      <xdr:rowOff>20636</xdr:rowOff>
    </xdr:from>
    <xdr:to>
      <xdr:col>1</xdr:col>
      <xdr:colOff>563879</xdr:colOff>
      <xdr:row>3</xdr:row>
      <xdr:rowOff>243840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BEF5239-8CA8-4F57-A500-91C1068B67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91489" y="-22861"/>
          <a:ext cx="851854" cy="9388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489903</xdr:colOff>
      <xdr:row>0</xdr:row>
      <xdr:rowOff>62547</xdr:rowOff>
    </xdr:from>
    <xdr:to>
      <xdr:col>1</xdr:col>
      <xdr:colOff>571500</xdr:colOff>
      <xdr:row>3</xdr:row>
      <xdr:rowOff>240030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BB3E4A4-4E53-45A9-BFAE-EEE9A6AA9C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39115" y="13335"/>
          <a:ext cx="806133" cy="904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38100</xdr:rowOff>
    </xdr:from>
    <xdr:to>
      <xdr:col>1</xdr:col>
      <xdr:colOff>157162</xdr:colOff>
      <xdr:row>3</xdr:row>
      <xdr:rowOff>253999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49CFFE5-1F6E-4EA5-82C9-ACD23F22EA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0031" y="-46831"/>
          <a:ext cx="908049" cy="107791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285751</xdr:colOff>
      <xdr:row>10</xdr:row>
      <xdr:rowOff>50799</xdr:rowOff>
    </xdr:from>
    <xdr:ext cx="977903" cy="889000"/>
    <xdr:pic>
      <xdr:nvPicPr>
        <xdr:cNvPr id="3" name="Grafik 1">
          <a:extLst>
            <a:ext uri="{FF2B5EF4-FFF2-40B4-BE49-F238E27FC236}">
              <a16:creationId xmlns:a16="http://schemas.microsoft.com/office/drawing/2014/main" id="{1A954935-B973-465B-8B96-F90B17E5C4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30203" y="2406647"/>
          <a:ext cx="889000" cy="977903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12</xdr:col>
      <xdr:colOff>21165</xdr:colOff>
      <xdr:row>7</xdr:row>
      <xdr:rowOff>190500</xdr:rowOff>
    </xdr:from>
    <xdr:to>
      <xdr:col>20</xdr:col>
      <xdr:colOff>423332</xdr:colOff>
      <xdr:row>18</xdr:row>
      <xdr:rowOff>176072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AB39FF-F3D3-40FF-9A94-186092D37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93498" y="1883833"/>
          <a:ext cx="5461001" cy="2514989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11</xdr:col>
      <xdr:colOff>599544</xdr:colOff>
      <xdr:row>2</xdr:row>
      <xdr:rowOff>150812</xdr:rowOff>
    </xdr:from>
    <xdr:to>
      <xdr:col>18</xdr:col>
      <xdr:colOff>404019</xdr:colOff>
      <xdr:row>6</xdr:row>
      <xdr:rowOff>31750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446E2E-4A3D-465E-8918-890D3E031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31044" y="616479"/>
          <a:ext cx="4291808" cy="875771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2</xdr:col>
      <xdr:colOff>551846</xdr:colOff>
      <xdr:row>48</xdr:row>
      <xdr:rowOff>78280</xdr:rowOff>
    </xdr:from>
    <xdr:to>
      <xdr:col>7</xdr:col>
      <xdr:colOff>191890</xdr:colOff>
      <xdr:row>50</xdr:row>
      <xdr:rowOff>81576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457D59-1DFE-42CA-9A2D-CE9B68307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61596" y="10333530"/>
          <a:ext cx="5217461" cy="4054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38100</xdr:rowOff>
    </xdr:from>
    <xdr:to>
      <xdr:col>1</xdr:col>
      <xdr:colOff>157162</xdr:colOff>
      <xdr:row>3</xdr:row>
      <xdr:rowOff>253999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A747E9-EF6C-42DB-BD6F-C8122111B3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0825" y="-47625"/>
          <a:ext cx="908049" cy="10795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285751</xdr:colOff>
      <xdr:row>10</xdr:row>
      <xdr:rowOff>50799</xdr:rowOff>
    </xdr:from>
    <xdr:ext cx="977903" cy="889000"/>
    <xdr:pic>
      <xdr:nvPicPr>
        <xdr:cNvPr id="3" name="Grafik 1">
          <a:extLst>
            <a:ext uri="{FF2B5EF4-FFF2-40B4-BE49-F238E27FC236}">
              <a16:creationId xmlns:a16="http://schemas.microsoft.com/office/drawing/2014/main" id="{9AAA76EC-7390-4DE3-8FCE-6CD82A23E2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30203" y="2406647"/>
          <a:ext cx="889000" cy="977903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8</xdr:col>
      <xdr:colOff>412750</xdr:colOff>
      <xdr:row>14</xdr:row>
      <xdr:rowOff>100111</xdr:rowOff>
    </xdr:from>
    <xdr:to>
      <xdr:col>14</xdr:col>
      <xdr:colOff>557211</xdr:colOff>
      <xdr:row>24</xdr:row>
      <xdr:rowOff>160980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57EE5A-75BA-727D-4B65-67032F0E5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6625" y="3529111"/>
          <a:ext cx="4978399" cy="233099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396876</xdr:colOff>
      <xdr:row>7</xdr:row>
      <xdr:rowOff>61635</xdr:rowOff>
    </xdr:from>
    <xdr:to>
      <xdr:col>16</xdr:col>
      <xdr:colOff>115623</xdr:colOff>
      <xdr:row>12</xdr:row>
      <xdr:rowOff>214312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5DED6D-C1C8-402E-D578-3577F1FFF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78751" y="1776135"/>
          <a:ext cx="6632310" cy="1335365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146050</xdr:rowOff>
    </xdr:from>
    <xdr:to>
      <xdr:col>1</xdr:col>
      <xdr:colOff>23177</xdr:colOff>
      <xdr:row>3</xdr:row>
      <xdr:rowOff>144463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D93EDDA-831B-4E79-9AB7-E1608B2756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31457" y="79693"/>
          <a:ext cx="690563" cy="823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117929</xdr:colOff>
      <xdr:row>120</xdr:row>
      <xdr:rowOff>34435</xdr:rowOff>
    </xdr:from>
    <xdr:to>
      <xdr:col>19</xdr:col>
      <xdr:colOff>399323</xdr:colOff>
      <xdr:row>122</xdr:row>
      <xdr:rowOff>37731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9382EC-1BBD-632E-949A-D12885EA7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1429" y="23983006"/>
          <a:ext cx="5225323" cy="4024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38100</xdr:rowOff>
    </xdr:from>
    <xdr:to>
      <xdr:col>1</xdr:col>
      <xdr:colOff>157162</xdr:colOff>
      <xdr:row>3</xdr:row>
      <xdr:rowOff>253999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7D6215-AA46-448B-904B-0EB46A1B14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0031" y="-46831"/>
          <a:ext cx="908049" cy="107791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285751</xdr:colOff>
      <xdr:row>10</xdr:row>
      <xdr:rowOff>50799</xdr:rowOff>
    </xdr:from>
    <xdr:ext cx="977903" cy="889000"/>
    <xdr:pic>
      <xdr:nvPicPr>
        <xdr:cNvPr id="3" name="Grafik 1">
          <a:extLst>
            <a:ext uri="{FF2B5EF4-FFF2-40B4-BE49-F238E27FC236}">
              <a16:creationId xmlns:a16="http://schemas.microsoft.com/office/drawing/2014/main" id="{ED4E1D0D-D6C2-4C83-9B6C-7F11FF58DB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30203" y="2406647"/>
          <a:ext cx="889000" cy="977903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8</xdr:col>
      <xdr:colOff>365125</xdr:colOff>
      <xdr:row>21</xdr:row>
      <xdr:rowOff>60423</xdr:rowOff>
    </xdr:from>
    <xdr:to>
      <xdr:col>14</xdr:col>
      <xdr:colOff>509586</xdr:colOff>
      <xdr:row>31</xdr:row>
      <xdr:rowOff>89542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AFDBF8-4F92-4666-BA4A-7167D1CD7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5019773"/>
          <a:ext cx="4983161" cy="2315119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396876</xdr:colOff>
      <xdr:row>7</xdr:row>
      <xdr:rowOff>61635</xdr:rowOff>
    </xdr:from>
    <xdr:to>
      <xdr:col>16</xdr:col>
      <xdr:colOff>115623</xdr:colOff>
      <xdr:row>12</xdr:row>
      <xdr:rowOff>214312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7F57B3-93DF-4AA0-9067-3F8A29E3C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75576" y="1757085"/>
          <a:ext cx="6640247" cy="1321077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40322</xdr:colOff>
      <xdr:row>0</xdr:row>
      <xdr:rowOff>47306</xdr:rowOff>
    </xdr:from>
    <xdr:to>
      <xdr:col>1</xdr:col>
      <xdr:colOff>38099</xdr:colOff>
      <xdr:row>3</xdr:row>
      <xdr:rowOff>148589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015B950-8A16-4D27-AC31-C50A62EC23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2869" y="-15241"/>
          <a:ext cx="695643" cy="8207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127316</xdr:rowOff>
    </xdr:from>
    <xdr:to>
      <xdr:col>1</xdr:col>
      <xdr:colOff>156527</xdr:colOff>
      <xdr:row>3</xdr:row>
      <xdr:rowOff>125729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4865DEF-F51E-45C7-A2FD-BE5733C3F1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66699" y="64769"/>
          <a:ext cx="695643" cy="8207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402273</xdr:colOff>
      <xdr:row>0</xdr:row>
      <xdr:rowOff>100646</xdr:rowOff>
    </xdr:from>
    <xdr:to>
      <xdr:col>1</xdr:col>
      <xdr:colOff>327661</xdr:colOff>
      <xdr:row>3</xdr:row>
      <xdr:rowOff>118110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5AF88E5-F5EB-4BC0-BF8B-F4EBC3444B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19100" y="83819"/>
          <a:ext cx="714694" cy="7483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EDBB-BA89-4F70-B788-8A83A268A42E}">
  <sheetPr>
    <tabColor rgb="FF92D050"/>
  </sheetPr>
  <dimension ref="A1:W54"/>
  <sheetViews>
    <sheetView topLeftCell="A12" zoomScale="60" zoomScaleNormal="60" workbookViewId="0">
      <selection activeCell="L46" sqref="L46"/>
    </sheetView>
  </sheetViews>
  <sheetFormatPr baseColWidth="10" defaultColWidth="8.796875" defaultRowHeight="15.6"/>
  <cols>
    <col min="1" max="1" width="14.25" customWidth="1"/>
    <col min="2" max="2" width="9.5" bestFit="1" customWidth="1"/>
    <col min="3" max="3" width="8.75" bestFit="1" customWidth="1"/>
    <col min="4" max="4" width="19.25" customWidth="1"/>
    <col min="5" max="5" width="17.6484375" bestFit="1" customWidth="1"/>
    <col min="6" max="7" width="8.84765625" bestFit="1" customWidth="1"/>
    <col min="8" max="8" width="12.84765625" customWidth="1"/>
    <col min="9" max="9" width="5.6484375" bestFit="1" customWidth="1"/>
    <col min="10" max="10" width="19.5" style="42" bestFit="1" customWidth="1"/>
    <col min="11" max="11" width="10.5" bestFit="1" customWidth="1"/>
    <col min="12" max="12" width="9.6484375" bestFit="1" customWidth="1"/>
    <col min="13" max="13" width="9.5" bestFit="1" customWidth="1"/>
    <col min="14" max="14" width="5.34765625" bestFit="1" customWidth="1"/>
  </cols>
  <sheetData>
    <row r="1" spans="1:11" s="58" customFormat="1" ht="18.3">
      <c r="A1" s="192"/>
      <c r="B1"/>
      <c r="C1"/>
      <c r="J1" s="61"/>
    </row>
    <row r="2" spans="1:11" s="58" customFormat="1" ht="18.25" customHeight="1">
      <c r="A2" s="192"/>
      <c r="B2" s="193" t="s">
        <v>349</v>
      </c>
      <c r="C2" s="193"/>
      <c r="D2" s="193"/>
      <c r="E2" s="193"/>
      <c r="F2" s="193"/>
      <c r="G2" s="193"/>
      <c r="H2" s="193"/>
      <c r="I2" s="193"/>
      <c r="J2" s="61"/>
    </row>
    <row r="3" spans="1:11" s="58" customFormat="1" ht="18.25" customHeight="1">
      <c r="A3" s="192"/>
      <c r="B3" s="193"/>
      <c r="C3" s="193"/>
      <c r="D3" s="193"/>
      <c r="E3" s="193"/>
      <c r="F3" s="193"/>
      <c r="G3" s="193"/>
      <c r="H3" s="193"/>
      <c r="I3" s="193"/>
      <c r="J3" s="191" t="s">
        <v>382</v>
      </c>
    </row>
    <row r="4" spans="1:11" s="58" customFormat="1" ht="23.1">
      <c r="A4" s="192"/>
      <c r="B4"/>
      <c r="C4"/>
      <c r="D4" s="194" t="s">
        <v>196</v>
      </c>
      <c r="E4" s="194"/>
      <c r="F4" s="194"/>
      <c r="G4" s="194"/>
      <c r="J4" s="61"/>
    </row>
    <row r="5" spans="1:11" s="58" customFormat="1" ht="23.1">
      <c r="A5" s="42"/>
      <c r="B5"/>
      <c r="C5"/>
      <c r="D5" s="187"/>
      <c r="E5" s="187"/>
      <c r="F5" s="187"/>
      <c r="G5" s="187"/>
      <c r="J5" s="61"/>
    </row>
    <row r="6" spans="1:11" s="58" customFormat="1" ht="23.1">
      <c r="A6" s="42"/>
      <c r="B6"/>
      <c r="C6"/>
      <c r="D6" s="108" t="s">
        <v>387</v>
      </c>
      <c r="E6" s="187"/>
      <c r="F6" s="187"/>
      <c r="G6" s="187"/>
      <c r="J6" s="61"/>
    </row>
    <row r="7" spans="1:11" s="58" customFormat="1" ht="23.1">
      <c r="A7" s="42"/>
      <c r="B7"/>
      <c r="C7"/>
      <c r="D7" s="108"/>
      <c r="E7" s="187"/>
      <c r="F7" s="187"/>
      <c r="G7" s="187"/>
      <c r="J7" s="61"/>
    </row>
    <row r="8" spans="1:11" s="58" customFormat="1" ht="23.1">
      <c r="A8" s="42"/>
      <c r="B8"/>
      <c r="C8"/>
      <c r="D8" s="108"/>
      <c r="E8" s="187"/>
      <c r="F8" s="187"/>
      <c r="G8" s="187"/>
      <c r="J8" s="61"/>
    </row>
    <row r="9" spans="1:11" s="58" customFormat="1" ht="23.1">
      <c r="A9" s="42"/>
      <c r="B9"/>
      <c r="C9"/>
      <c r="D9" s="108"/>
      <c r="E9" s="187"/>
      <c r="F9" s="187"/>
      <c r="G9" s="187"/>
      <c r="J9" s="61"/>
    </row>
    <row r="10" spans="1:11">
      <c r="D10" s="108" t="s">
        <v>368</v>
      </c>
      <c r="E10" s="108">
        <f>1620/100*65</f>
        <v>1053</v>
      </c>
      <c r="F10" s="108"/>
      <c r="G10" s="108"/>
      <c r="K10" s="108"/>
    </row>
    <row r="11" spans="1:11">
      <c r="D11" s="108" t="s">
        <v>388</v>
      </c>
      <c r="E11" s="108"/>
      <c r="F11" s="108"/>
      <c r="G11" s="108"/>
      <c r="K11" s="108"/>
    </row>
    <row r="12" spans="1:11">
      <c r="D12" s="108" t="s">
        <v>389</v>
      </c>
      <c r="E12" s="108"/>
      <c r="F12" s="108"/>
      <c r="G12" s="108"/>
      <c r="K12" s="108"/>
    </row>
    <row r="13" spans="1:11">
      <c r="D13" s="108"/>
      <c r="E13" s="108"/>
      <c r="F13" s="108"/>
      <c r="G13" s="108"/>
      <c r="K13" s="108"/>
    </row>
    <row r="14" spans="1:11">
      <c r="D14" s="108" t="s">
        <v>390</v>
      </c>
      <c r="E14" s="108"/>
      <c r="F14" s="108"/>
      <c r="G14" s="108"/>
      <c r="K14" s="108"/>
    </row>
    <row r="15" spans="1:11">
      <c r="D15" s="108" t="s">
        <v>391</v>
      </c>
      <c r="E15" s="108"/>
      <c r="F15" s="108"/>
      <c r="G15" s="108"/>
      <c r="K15" s="108"/>
    </row>
    <row r="16" spans="1:11">
      <c r="D16" s="108" t="s">
        <v>392</v>
      </c>
      <c r="F16" s="108"/>
      <c r="G16" s="108"/>
      <c r="K16" s="108"/>
    </row>
    <row r="17" spans="1:23">
      <c r="D17" s="108"/>
      <c r="E17" s="108"/>
      <c r="F17" s="108"/>
      <c r="G17" s="108"/>
      <c r="K17" s="108"/>
    </row>
    <row r="18" spans="1:23">
      <c r="D18" s="108" t="s">
        <v>393</v>
      </c>
      <c r="G18" s="108"/>
      <c r="K18" s="108"/>
    </row>
    <row r="19" spans="1:23">
      <c r="D19" s="108"/>
      <c r="E19" s="108"/>
      <c r="F19" s="108"/>
      <c r="G19" s="108"/>
      <c r="H19" s="108"/>
      <c r="I19" s="108"/>
      <c r="J19" s="178"/>
      <c r="K19" s="108"/>
    </row>
    <row r="21" spans="1:23" s="164" customFormat="1" ht="18.3">
      <c r="A21" s="162" t="s">
        <v>162</v>
      </c>
      <c r="B21" s="163" t="s">
        <v>160</v>
      </c>
      <c r="C21" s="163" t="s">
        <v>159</v>
      </c>
      <c r="D21" s="162" t="s">
        <v>158</v>
      </c>
      <c r="E21" s="162" t="s">
        <v>0</v>
      </c>
      <c r="F21" s="162" t="s">
        <v>336</v>
      </c>
      <c r="G21" s="162" t="s">
        <v>350</v>
      </c>
      <c r="H21" s="162" t="s">
        <v>183</v>
      </c>
      <c r="I21" s="58"/>
      <c r="J21" s="167" t="s">
        <v>371</v>
      </c>
    </row>
    <row r="22" spans="1:23" s="155" customFormat="1" ht="18.3">
      <c r="A22" s="155" t="s">
        <v>44</v>
      </c>
      <c r="B22" s="155" t="s">
        <v>56</v>
      </c>
      <c r="C22" s="155" t="s">
        <v>15</v>
      </c>
      <c r="D22" s="155">
        <v>1962</v>
      </c>
      <c r="E22" s="155" t="s">
        <v>224</v>
      </c>
      <c r="F22" s="155" t="s">
        <v>16</v>
      </c>
      <c r="G22" s="155">
        <v>75</v>
      </c>
      <c r="H22" s="154">
        <f>SUM(G22:G25)</f>
        <v>304</v>
      </c>
      <c r="I22" s="58"/>
      <c r="J22" s="188">
        <v>140</v>
      </c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s="155" customFormat="1" ht="18.3">
      <c r="A23" s="155" t="s">
        <v>44</v>
      </c>
      <c r="B23" s="155" t="s">
        <v>86</v>
      </c>
      <c r="C23" s="155" t="s">
        <v>283</v>
      </c>
      <c r="D23" s="155">
        <v>1971</v>
      </c>
      <c r="E23" s="155" t="s">
        <v>224</v>
      </c>
      <c r="F23" s="155" t="s">
        <v>16</v>
      </c>
      <c r="G23" s="155">
        <v>76</v>
      </c>
      <c r="H23" s="154"/>
      <c r="I23" s="58"/>
      <c r="J23" s="142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</row>
    <row r="24" spans="1:23" s="155" customFormat="1" ht="18.3">
      <c r="A24" s="155" t="s">
        <v>44</v>
      </c>
      <c r="B24" s="155" t="s">
        <v>55</v>
      </c>
      <c r="C24" s="155" t="s">
        <v>12</v>
      </c>
      <c r="D24" s="155">
        <v>1990</v>
      </c>
      <c r="E24" s="155" t="s">
        <v>224</v>
      </c>
      <c r="F24" s="155" t="s">
        <v>16</v>
      </c>
      <c r="G24" s="155">
        <v>77</v>
      </c>
      <c r="H24" s="154"/>
      <c r="I24" s="58"/>
      <c r="J24" s="142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</row>
    <row r="25" spans="1:23" s="155" customFormat="1" ht="18.3">
      <c r="A25" s="155" t="s">
        <v>44</v>
      </c>
      <c r="B25" s="155" t="s">
        <v>92</v>
      </c>
      <c r="C25" s="155" t="s">
        <v>14</v>
      </c>
      <c r="D25" s="155">
        <v>1991</v>
      </c>
      <c r="E25" s="155" t="s">
        <v>224</v>
      </c>
      <c r="F25" s="155" t="s">
        <v>16</v>
      </c>
      <c r="G25" s="155">
        <v>76</v>
      </c>
      <c r="H25" s="154"/>
      <c r="I25" s="58"/>
      <c r="J25" s="142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</row>
    <row r="26" spans="1:23" ht="18.3">
      <c r="A26" s="42"/>
      <c r="B26" s="45"/>
      <c r="C26" s="45"/>
      <c r="H26" s="189">
        <v>40</v>
      </c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7" spans="1:23" s="58" customFormat="1" ht="18.3">
      <c r="A27" s="192"/>
      <c r="B27"/>
      <c r="C27"/>
      <c r="J27" s="61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</row>
    <row r="28" spans="1:23" s="58" customFormat="1" ht="18.25" customHeight="1">
      <c r="A28" s="192"/>
      <c r="B28" s="193" t="s">
        <v>349</v>
      </c>
      <c r="C28" s="193"/>
      <c r="D28" s="193"/>
      <c r="E28" s="193"/>
      <c r="F28" s="193"/>
      <c r="G28" s="193"/>
      <c r="H28" s="193"/>
      <c r="I28" s="193"/>
      <c r="J28" s="61"/>
    </row>
    <row r="29" spans="1:23" s="58" customFormat="1" ht="18.25" customHeight="1">
      <c r="A29" s="192"/>
      <c r="B29" s="193"/>
      <c r="C29" s="193"/>
      <c r="D29" s="193"/>
      <c r="E29" s="193"/>
      <c r="F29" s="193"/>
      <c r="G29" s="193"/>
      <c r="H29" s="193"/>
      <c r="I29" s="193"/>
      <c r="J29" s="61"/>
    </row>
    <row r="30" spans="1:23" s="58" customFormat="1" ht="23.1">
      <c r="A30" s="192"/>
      <c r="B30"/>
      <c r="C30"/>
      <c r="D30" s="194" t="s">
        <v>362</v>
      </c>
      <c r="E30" s="194"/>
      <c r="F30" s="194"/>
      <c r="G30" s="194"/>
      <c r="J30" s="61"/>
    </row>
    <row r="31" spans="1:23" s="140" customFormat="1" ht="18.25" customHeight="1">
      <c r="A31" s="142"/>
      <c r="C31" s="143"/>
    </row>
    <row r="32" spans="1:23" s="140" customFormat="1" ht="15">
      <c r="A32" s="160"/>
      <c r="B32" s="160"/>
      <c r="C32" s="160"/>
      <c r="D32" s="160" t="s">
        <v>162</v>
      </c>
      <c r="E32" s="161" t="s">
        <v>160</v>
      </c>
      <c r="F32" s="160" t="s">
        <v>358</v>
      </c>
      <c r="G32" s="167" t="s">
        <v>371</v>
      </c>
      <c r="H32" s="169"/>
      <c r="J32" s="167" t="s">
        <v>371</v>
      </c>
    </row>
    <row r="33" spans="2:17">
      <c r="B33" s="140">
        <v>1</v>
      </c>
      <c r="C33" s="165">
        <v>0.6</v>
      </c>
      <c r="D33" s="141" t="s">
        <v>192</v>
      </c>
      <c r="E33" s="140"/>
      <c r="F33" s="141">
        <v>281</v>
      </c>
      <c r="G33" s="142">
        <v>120</v>
      </c>
      <c r="H33" s="140"/>
      <c r="J33" s="142">
        <v>140</v>
      </c>
    </row>
    <row r="34" spans="2:17">
      <c r="B34" s="140">
        <f>B33+1</f>
        <v>2</v>
      </c>
      <c r="C34" s="165">
        <v>0.6</v>
      </c>
      <c r="D34" s="141" t="s">
        <v>184</v>
      </c>
      <c r="E34" s="140"/>
      <c r="F34" s="141">
        <v>281</v>
      </c>
      <c r="G34" s="143">
        <v>120</v>
      </c>
      <c r="H34" s="140"/>
      <c r="J34" s="143">
        <v>140</v>
      </c>
    </row>
    <row r="35" spans="2:17">
      <c r="B35" s="140">
        <f>B34+1</f>
        <v>3</v>
      </c>
      <c r="C35" s="165">
        <v>0.6</v>
      </c>
      <c r="D35" s="141" t="s">
        <v>186</v>
      </c>
      <c r="E35" s="140"/>
      <c r="F35" s="141">
        <v>273</v>
      </c>
      <c r="G35" s="143">
        <v>100</v>
      </c>
      <c r="H35" s="140"/>
      <c r="J35" s="143">
        <v>120</v>
      </c>
    </row>
    <row r="36" spans="2:17">
      <c r="B36" s="140">
        <f t="shared" ref="B36:B52" si="0">B35+1</f>
        <v>4</v>
      </c>
      <c r="C36" s="165">
        <v>0.6</v>
      </c>
      <c r="D36" s="141" t="s">
        <v>185</v>
      </c>
      <c r="E36" s="140"/>
      <c r="F36" s="141">
        <v>272</v>
      </c>
      <c r="G36" s="143">
        <v>90</v>
      </c>
      <c r="H36" s="140"/>
      <c r="J36" s="143">
        <v>110</v>
      </c>
    </row>
    <row r="37" spans="2:17">
      <c r="B37" s="140">
        <f t="shared" si="0"/>
        <v>5</v>
      </c>
      <c r="C37" s="165">
        <v>0.6</v>
      </c>
      <c r="D37" s="141" t="s">
        <v>58</v>
      </c>
      <c r="E37" s="143" t="s">
        <v>363</v>
      </c>
      <c r="F37" s="141">
        <v>263</v>
      </c>
      <c r="G37" s="142">
        <v>80</v>
      </c>
      <c r="H37" s="140"/>
      <c r="J37" s="142">
        <v>90</v>
      </c>
    </row>
    <row r="38" spans="2:17">
      <c r="B38" s="140">
        <f t="shared" si="0"/>
        <v>6</v>
      </c>
      <c r="C38" s="165">
        <v>0.6</v>
      </c>
      <c r="D38" s="141" t="s">
        <v>58</v>
      </c>
      <c r="E38" s="140" t="s">
        <v>360</v>
      </c>
      <c r="F38" s="141">
        <v>262</v>
      </c>
      <c r="G38" s="142">
        <v>70</v>
      </c>
      <c r="H38" s="140"/>
      <c r="J38" s="142">
        <v>80</v>
      </c>
    </row>
    <row r="39" spans="2:17">
      <c r="B39" s="140">
        <f t="shared" si="0"/>
        <v>7</v>
      </c>
      <c r="C39" s="165">
        <v>0.6</v>
      </c>
      <c r="D39" s="141" t="s">
        <v>188</v>
      </c>
      <c r="E39" s="140"/>
      <c r="F39" s="141">
        <v>262</v>
      </c>
      <c r="G39" s="143">
        <v>70</v>
      </c>
      <c r="H39" s="140"/>
      <c r="J39" s="143">
        <v>80</v>
      </c>
    </row>
    <row r="40" spans="2:17">
      <c r="B40" s="140">
        <f t="shared" si="0"/>
        <v>8</v>
      </c>
      <c r="C40" s="165">
        <v>0.6</v>
      </c>
      <c r="D40" s="141" t="s">
        <v>58</v>
      </c>
      <c r="E40" s="143" t="s">
        <v>361</v>
      </c>
      <c r="F40" s="141">
        <v>251</v>
      </c>
      <c r="G40" s="143">
        <v>50</v>
      </c>
      <c r="H40" s="140"/>
      <c r="J40" s="143">
        <v>60</v>
      </c>
    </row>
    <row r="41" spans="2:17">
      <c r="B41" s="140">
        <f t="shared" si="0"/>
        <v>9</v>
      </c>
      <c r="C41" s="165">
        <v>0.6</v>
      </c>
      <c r="D41" s="141" t="s">
        <v>367</v>
      </c>
      <c r="E41" s="140"/>
      <c r="F41" s="141">
        <v>243</v>
      </c>
      <c r="G41" s="142">
        <v>40</v>
      </c>
      <c r="H41" s="140"/>
      <c r="J41" s="142">
        <v>50</v>
      </c>
      <c r="L41" s="183" t="s">
        <v>44</v>
      </c>
      <c r="M41" s="183">
        <f>SUM(J34,J35,J36,J39,J42,J53)</f>
        <v>630</v>
      </c>
    </row>
    <row r="42" spans="2:17">
      <c r="B42" s="140">
        <f t="shared" si="0"/>
        <v>10</v>
      </c>
      <c r="C42" s="165">
        <v>0.6</v>
      </c>
      <c r="D42" s="141" t="s">
        <v>187</v>
      </c>
      <c r="E42" s="140"/>
      <c r="F42" s="141">
        <v>240</v>
      </c>
      <c r="G42" s="142">
        <v>30</v>
      </c>
      <c r="H42" s="140"/>
      <c r="J42" s="142">
        <v>40</v>
      </c>
      <c r="L42" s="183" t="s">
        <v>58</v>
      </c>
      <c r="M42" s="183">
        <f>SUM(J37,J38,J40,J47,J50)</f>
        <v>250</v>
      </c>
    </row>
    <row r="43" spans="2:17">
      <c r="B43" s="140">
        <f t="shared" si="0"/>
        <v>11</v>
      </c>
      <c r="C43" s="165">
        <v>0.6</v>
      </c>
      <c r="D43" s="141" t="s">
        <v>238</v>
      </c>
      <c r="E43" s="143"/>
      <c r="F43" s="141">
        <v>239</v>
      </c>
      <c r="G43" s="142">
        <v>20</v>
      </c>
      <c r="H43" s="140"/>
      <c r="J43" s="142">
        <v>30</v>
      </c>
      <c r="L43" s="183" t="s">
        <v>384</v>
      </c>
      <c r="M43" s="183">
        <f>SUM(J33,J44)</f>
        <v>160</v>
      </c>
    </row>
    <row r="44" spans="2:17">
      <c r="B44" s="140">
        <f t="shared" si="0"/>
        <v>12</v>
      </c>
      <c r="C44" s="165">
        <v>0.6</v>
      </c>
      <c r="D44" s="141" t="s">
        <v>233</v>
      </c>
      <c r="E44" s="140"/>
      <c r="F44" s="141">
        <v>235</v>
      </c>
      <c r="G44" s="143">
        <v>10</v>
      </c>
      <c r="H44" s="168">
        <f>SUM(G33:G44)</f>
        <v>800</v>
      </c>
      <c r="J44" s="143">
        <v>20</v>
      </c>
    </row>
    <row r="45" spans="2:17">
      <c r="B45" s="140">
        <f t="shared" si="0"/>
        <v>13</v>
      </c>
      <c r="C45" s="166"/>
      <c r="D45" s="141" t="s">
        <v>275</v>
      </c>
      <c r="E45" s="143"/>
      <c r="F45" s="141">
        <v>232</v>
      </c>
      <c r="J45" s="42">
        <v>10</v>
      </c>
      <c r="L45" s="43" t="s">
        <v>394</v>
      </c>
      <c r="M45" s="43"/>
      <c r="N45" s="43"/>
      <c r="O45" s="43"/>
      <c r="P45" s="43"/>
      <c r="Q45" s="43"/>
    </row>
    <row r="46" spans="2:17">
      <c r="B46" s="140">
        <f t="shared" si="0"/>
        <v>14</v>
      </c>
      <c r="C46" s="166"/>
      <c r="D46" s="141" t="s">
        <v>366</v>
      </c>
      <c r="E46" s="143"/>
      <c r="F46" s="141">
        <v>232</v>
      </c>
      <c r="J46" s="42">
        <v>10</v>
      </c>
    </row>
    <row r="47" spans="2:17">
      <c r="B47" s="140">
        <f t="shared" si="0"/>
        <v>15</v>
      </c>
      <c r="C47" s="166"/>
      <c r="D47" s="141" t="s">
        <v>58</v>
      </c>
      <c r="E47" s="143" t="s">
        <v>364</v>
      </c>
      <c r="F47" s="141">
        <v>229</v>
      </c>
      <c r="J47" s="42">
        <v>10</v>
      </c>
    </row>
    <row r="48" spans="2:17">
      <c r="B48" s="140">
        <f t="shared" si="0"/>
        <v>16</v>
      </c>
      <c r="C48" s="166"/>
      <c r="D48" s="141" t="s">
        <v>289</v>
      </c>
      <c r="E48" s="140"/>
      <c r="F48" s="141">
        <v>229</v>
      </c>
      <c r="J48" s="42">
        <v>10</v>
      </c>
    </row>
    <row r="49" spans="2:11">
      <c r="B49" s="140">
        <f t="shared" si="0"/>
        <v>17</v>
      </c>
      <c r="C49" s="166"/>
      <c r="D49" s="141" t="s">
        <v>314</v>
      </c>
      <c r="E49" s="143"/>
      <c r="F49" s="141">
        <v>217</v>
      </c>
      <c r="J49" s="42">
        <v>10</v>
      </c>
    </row>
    <row r="50" spans="2:11">
      <c r="B50" s="140">
        <f t="shared" si="0"/>
        <v>18</v>
      </c>
      <c r="C50" s="166"/>
      <c r="D50" s="141" t="s">
        <v>58</v>
      </c>
      <c r="E50" s="143" t="s">
        <v>365</v>
      </c>
      <c r="F50" s="141">
        <v>209</v>
      </c>
      <c r="J50" s="42">
        <v>10</v>
      </c>
    </row>
    <row r="51" spans="2:11">
      <c r="B51" s="140">
        <f t="shared" si="0"/>
        <v>19</v>
      </c>
      <c r="C51" s="166"/>
      <c r="D51" s="141" t="s">
        <v>329</v>
      </c>
      <c r="E51" s="140"/>
      <c r="F51" s="141">
        <v>197</v>
      </c>
      <c r="J51" s="42">
        <v>10</v>
      </c>
    </row>
    <row r="52" spans="2:11">
      <c r="B52" s="140">
        <f t="shared" si="0"/>
        <v>20</v>
      </c>
      <c r="C52" s="166"/>
      <c r="D52" s="141" t="s">
        <v>266</v>
      </c>
      <c r="E52" s="140"/>
      <c r="F52" s="141">
        <v>192</v>
      </c>
      <c r="J52" s="42">
        <v>10</v>
      </c>
      <c r="K52" s="185" t="s">
        <v>380</v>
      </c>
    </row>
    <row r="53" spans="2:11">
      <c r="H53" s="189" t="s">
        <v>196</v>
      </c>
      <c r="I53" s="189"/>
      <c r="J53" s="190">
        <f>J22</f>
        <v>140</v>
      </c>
      <c r="K53" s="185">
        <f>SUM(J33:J53)</f>
        <v>1180</v>
      </c>
    </row>
    <row r="54" spans="2:11" s="181" customFormat="1">
      <c r="J54" s="182"/>
    </row>
  </sheetData>
  <mergeCells count="6">
    <mergeCell ref="A1:A4"/>
    <mergeCell ref="B2:I3"/>
    <mergeCell ref="D4:G4"/>
    <mergeCell ref="A27:A30"/>
    <mergeCell ref="B28:I29"/>
    <mergeCell ref="D30:G3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9A001-811A-4633-B789-C8F7248052E7}">
  <sheetPr>
    <tabColor theme="4" tint="0.59999389629810485"/>
  </sheetPr>
  <dimension ref="A1:J107"/>
  <sheetViews>
    <sheetView topLeftCell="A97" zoomScale="60" zoomScaleNormal="60" workbookViewId="0">
      <selection activeCell="I98" sqref="I98"/>
    </sheetView>
  </sheetViews>
  <sheetFormatPr baseColWidth="10" defaultColWidth="9" defaultRowHeight="15"/>
  <cols>
    <col min="1" max="1" width="29.09765625" style="115" bestFit="1" customWidth="1"/>
    <col min="2" max="2" width="13" style="127" customWidth="1"/>
    <col min="3" max="3" width="11.34765625" style="108" bestFit="1" customWidth="1"/>
    <col min="4" max="4" width="12" style="108" bestFit="1" customWidth="1"/>
    <col min="5" max="5" width="7.09765625" style="108" bestFit="1" customWidth="1"/>
    <col min="6" max="6" width="18.09765625" style="108" customWidth="1"/>
    <col min="7" max="7" width="13.75" style="116" customWidth="1"/>
    <col min="8" max="8" width="14.84765625" style="108" customWidth="1"/>
    <col min="9" max="9" width="15.5" style="108" customWidth="1"/>
    <col min="10" max="10" width="12" style="116" customWidth="1"/>
    <col min="11" max="16384" width="9" style="108"/>
  </cols>
  <sheetData>
    <row r="1" spans="1:10">
      <c r="A1" s="120" t="s">
        <v>162</v>
      </c>
      <c r="B1" s="120" t="s">
        <v>242</v>
      </c>
      <c r="C1" s="121" t="s">
        <v>160</v>
      </c>
      <c r="D1" s="121" t="s">
        <v>159</v>
      </c>
      <c r="E1" s="121" t="s">
        <v>158</v>
      </c>
      <c r="F1" s="121" t="s">
        <v>0</v>
      </c>
      <c r="G1" s="122" t="s">
        <v>245</v>
      </c>
      <c r="H1" s="123" t="s">
        <v>247</v>
      </c>
      <c r="I1" s="123" t="s">
        <v>248</v>
      </c>
      <c r="J1" s="124" t="s">
        <v>249</v>
      </c>
    </row>
    <row r="2" spans="1:10" s="109" customFormat="1">
      <c r="A2" s="111" t="s">
        <v>217</v>
      </c>
      <c r="B2" s="125" t="s">
        <v>243</v>
      </c>
      <c r="C2" s="109" t="s">
        <v>174</v>
      </c>
      <c r="D2" s="109" t="s">
        <v>206</v>
      </c>
      <c r="E2" s="109">
        <v>1949</v>
      </c>
      <c r="F2" s="109" t="s">
        <v>66</v>
      </c>
      <c r="G2" s="112" t="s">
        <v>43</v>
      </c>
      <c r="H2" s="109">
        <v>61</v>
      </c>
      <c r="I2" s="109">
        <v>44</v>
      </c>
      <c r="J2" s="112"/>
    </row>
    <row r="3" spans="1:10" s="109" customFormat="1">
      <c r="A3" s="111" t="s">
        <v>217</v>
      </c>
      <c r="B3" s="125" t="s">
        <v>243</v>
      </c>
      <c r="C3" s="109" t="s">
        <v>60</v>
      </c>
      <c r="D3" s="109" t="s">
        <v>32</v>
      </c>
      <c r="E3" s="109">
        <v>1954</v>
      </c>
      <c r="F3" s="109" t="s">
        <v>66</v>
      </c>
      <c r="G3" s="112" t="s">
        <v>43</v>
      </c>
      <c r="H3" s="109">
        <v>67</v>
      </c>
      <c r="I3" s="109">
        <v>52</v>
      </c>
      <c r="J3" s="112">
        <v>10</v>
      </c>
    </row>
    <row r="4" spans="1:10" s="109" customFormat="1">
      <c r="A4" s="111" t="s">
        <v>217</v>
      </c>
      <c r="B4" s="125" t="s">
        <v>243</v>
      </c>
      <c r="C4" s="109" t="s">
        <v>178</v>
      </c>
      <c r="D4" s="109" t="s">
        <v>220</v>
      </c>
      <c r="E4" s="109">
        <v>1989</v>
      </c>
      <c r="F4" s="109" t="s">
        <v>221</v>
      </c>
      <c r="G4" s="112" t="s">
        <v>43</v>
      </c>
      <c r="H4" s="109">
        <v>57</v>
      </c>
      <c r="I4" s="119" t="s">
        <v>108</v>
      </c>
      <c r="J4" s="112"/>
    </row>
    <row r="5" spans="1:10" s="109" customFormat="1">
      <c r="A5" s="111" t="s">
        <v>217</v>
      </c>
      <c r="B5" s="125" t="s">
        <v>243</v>
      </c>
      <c r="C5" s="109" t="s">
        <v>39</v>
      </c>
      <c r="D5" s="109" t="s">
        <v>218</v>
      </c>
      <c r="E5" s="109">
        <v>1990</v>
      </c>
      <c r="F5" s="109">
        <v>90</v>
      </c>
      <c r="G5" s="112" t="s">
        <v>246</v>
      </c>
      <c r="H5" s="109">
        <v>66</v>
      </c>
      <c r="I5" s="109">
        <v>52</v>
      </c>
      <c r="J5" s="112"/>
    </row>
    <row r="6" spans="1:10" s="110" customFormat="1">
      <c r="A6" s="113" t="s">
        <v>223</v>
      </c>
      <c r="B6" s="126" t="s">
        <v>243</v>
      </c>
      <c r="C6" s="110" t="s">
        <v>178</v>
      </c>
      <c r="D6" s="110" t="s">
        <v>225</v>
      </c>
      <c r="E6" s="110">
        <v>1960</v>
      </c>
      <c r="F6" s="110">
        <v>90</v>
      </c>
      <c r="G6" s="114" t="s">
        <v>246</v>
      </c>
      <c r="H6" s="110">
        <v>68</v>
      </c>
      <c r="I6" s="110">
        <v>41</v>
      </c>
      <c r="J6" s="114">
        <v>10</v>
      </c>
    </row>
    <row r="7" spans="1:10" s="110" customFormat="1">
      <c r="A7" s="113" t="s">
        <v>223</v>
      </c>
      <c r="B7" s="126" t="s">
        <v>243</v>
      </c>
      <c r="C7" s="110" t="s">
        <v>69</v>
      </c>
      <c r="D7" s="110" t="s">
        <v>70</v>
      </c>
      <c r="E7" s="110">
        <v>1972</v>
      </c>
      <c r="F7" s="110">
        <v>90</v>
      </c>
      <c r="G7" s="114" t="s">
        <v>246</v>
      </c>
      <c r="H7" s="110">
        <v>65</v>
      </c>
      <c r="J7" s="114"/>
    </row>
    <row r="8" spans="1:10" s="110" customFormat="1">
      <c r="A8" s="113" t="s">
        <v>223</v>
      </c>
      <c r="B8" s="126" t="s">
        <v>243</v>
      </c>
      <c r="C8" s="110" t="s">
        <v>172</v>
      </c>
      <c r="D8" s="110" t="s">
        <v>222</v>
      </c>
      <c r="E8" s="110">
        <v>1976</v>
      </c>
      <c r="F8" s="110">
        <v>90</v>
      </c>
      <c r="G8" s="114" t="s">
        <v>246</v>
      </c>
      <c r="H8" s="110">
        <v>66</v>
      </c>
      <c r="I8" s="110">
        <v>44</v>
      </c>
      <c r="J8" s="114"/>
    </row>
    <row r="9" spans="1:10" s="110" customFormat="1">
      <c r="A9" s="113" t="s">
        <v>223</v>
      </c>
      <c r="B9" s="126" t="s">
        <v>243</v>
      </c>
      <c r="C9" s="110" t="s">
        <v>219</v>
      </c>
      <c r="D9" s="110" t="s">
        <v>103</v>
      </c>
      <c r="E9" s="110">
        <v>1992</v>
      </c>
      <c r="F9" s="110">
        <v>90</v>
      </c>
      <c r="G9" s="114" t="s">
        <v>246</v>
      </c>
      <c r="H9" s="110">
        <v>64</v>
      </c>
      <c r="J9" s="114"/>
    </row>
    <row r="10" spans="1:10" s="109" customFormat="1">
      <c r="A10" s="111" t="s">
        <v>229</v>
      </c>
      <c r="B10" s="125" t="s">
        <v>243</v>
      </c>
      <c r="C10" s="109" t="s">
        <v>174</v>
      </c>
      <c r="D10" s="109" t="s">
        <v>175</v>
      </c>
      <c r="E10" s="109">
        <v>1974</v>
      </c>
      <c r="F10" s="109" t="s">
        <v>221</v>
      </c>
      <c r="G10" s="112" t="s">
        <v>43</v>
      </c>
      <c r="H10" s="109">
        <v>72</v>
      </c>
      <c r="I10" s="109">
        <v>50</v>
      </c>
      <c r="J10" s="112">
        <v>10</v>
      </c>
    </row>
    <row r="11" spans="1:10" s="109" customFormat="1">
      <c r="A11" s="111" t="s">
        <v>229</v>
      </c>
      <c r="B11" s="125" t="s">
        <v>243</v>
      </c>
      <c r="C11" s="109" t="s">
        <v>230</v>
      </c>
      <c r="D11" s="109" t="s">
        <v>250</v>
      </c>
      <c r="E11" s="109">
        <v>1979</v>
      </c>
      <c r="F11" s="109" t="s">
        <v>66</v>
      </c>
      <c r="G11" s="112" t="s">
        <v>43</v>
      </c>
      <c r="H11" s="109">
        <v>61</v>
      </c>
      <c r="I11" s="109">
        <v>40</v>
      </c>
      <c r="J11" s="112"/>
    </row>
    <row r="12" spans="1:10" s="109" customFormat="1">
      <c r="A12" s="111" t="s">
        <v>229</v>
      </c>
      <c r="B12" s="125" t="s">
        <v>243</v>
      </c>
      <c r="C12" s="109" t="s">
        <v>178</v>
      </c>
      <c r="D12" s="109" t="s">
        <v>180</v>
      </c>
      <c r="E12" s="109">
        <v>1994</v>
      </c>
      <c r="F12" s="109">
        <v>90</v>
      </c>
      <c r="G12" s="112" t="s">
        <v>246</v>
      </c>
      <c r="H12" s="109">
        <v>46</v>
      </c>
      <c r="I12" s="109">
        <v>31</v>
      </c>
      <c r="J12" s="112"/>
    </row>
    <row r="13" spans="1:10" s="109" customFormat="1">
      <c r="A13" s="111" t="s">
        <v>229</v>
      </c>
      <c r="B13" s="125" t="s">
        <v>243</v>
      </c>
      <c r="C13" s="109" t="s">
        <v>174</v>
      </c>
      <c r="D13" s="109" t="s">
        <v>231</v>
      </c>
      <c r="E13" s="109">
        <v>2003</v>
      </c>
      <c r="F13" s="109">
        <v>90</v>
      </c>
      <c r="G13" s="112" t="s">
        <v>246</v>
      </c>
      <c r="H13" s="109">
        <v>50</v>
      </c>
      <c r="J13" s="112"/>
    </row>
    <row r="14" spans="1:10" s="110" customFormat="1">
      <c r="A14" s="113" t="s">
        <v>331</v>
      </c>
      <c r="B14" s="126" t="s">
        <v>243</v>
      </c>
      <c r="C14" s="110" t="s">
        <v>179</v>
      </c>
      <c r="D14" s="110" t="s">
        <v>70</v>
      </c>
      <c r="E14" s="110">
        <v>1962</v>
      </c>
      <c r="F14" s="110">
        <v>90</v>
      </c>
      <c r="G14" s="114" t="s">
        <v>246</v>
      </c>
      <c r="H14" s="110">
        <v>60</v>
      </c>
      <c r="I14" s="110">
        <v>51</v>
      </c>
      <c r="J14" s="114"/>
    </row>
    <row r="15" spans="1:10" s="110" customFormat="1">
      <c r="A15" s="113" t="s">
        <v>331</v>
      </c>
      <c r="B15" s="126" t="s">
        <v>243</v>
      </c>
      <c r="C15" s="110" t="s">
        <v>64</v>
      </c>
      <c r="D15" s="110" t="s">
        <v>71</v>
      </c>
      <c r="E15" s="110">
        <v>1968</v>
      </c>
      <c r="F15" s="110">
        <v>90</v>
      </c>
      <c r="G15" s="114" t="s">
        <v>246</v>
      </c>
      <c r="H15" s="110">
        <v>66</v>
      </c>
      <c r="J15" s="114">
        <v>10</v>
      </c>
    </row>
    <row r="16" spans="1:10" s="110" customFormat="1">
      <c r="A16" s="113" t="s">
        <v>331</v>
      </c>
      <c r="B16" s="126" t="s">
        <v>243</v>
      </c>
      <c r="C16" s="110" t="s">
        <v>174</v>
      </c>
      <c r="D16" s="110" t="s">
        <v>232</v>
      </c>
      <c r="E16" s="110">
        <v>2006</v>
      </c>
      <c r="F16" s="110">
        <v>90</v>
      </c>
      <c r="G16" s="114" t="s">
        <v>246</v>
      </c>
      <c r="H16" s="110">
        <v>18</v>
      </c>
      <c r="J16" s="114"/>
    </row>
    <row r="17" spans="1:10" s="109" customFormat="1">
      <c r="A17" s="111" t="s">
        <v>275</v>
      </c>
      <c r="B17" s="125" t="s">
        <v>243</v>
      </c>
      <c r="C17" s="109" t="s">
        <v>239</v>
      </c>
      <c r="D17" s="109" t="s">
        <v>274</v>
      </c>
      <c r="E17" s="109">
        <v>1992</v>
      </c>
      <c r="F17" s="109">
        <v>90</v>
      </c>
      <c r="G17" s="112" t="s">
        <v>246</v>
      </c>
      <c r="H17" s="109">
        <v>65</v>
      </c>
      <c r="I17" s="109">
        <v>47</v>
      </c>
      <c r="J17" s="112"/>
    </row>
    <row r="18" spans="1:10" s="109" customFormat="1">
      <c r="A18" s="111" t="s">
        <v>275</v>
      </c>
      <c r="B18" s="125" t="s">
        <v>243</v>
      </c>
      <c r="C18" s="109" t="s">
        <v>276</v>
      </c>
      <c r="D18" s="109" t="s">
        <v>277</v>
      </c>
      <c r="E18" s="109">
        <v>1998</v>
      </c>
      <c r="F18" s="109">
        <v>90</v>
      </c>
      <c r="G18" s="112" t="s">
        <v>246</v>
      </c>
      <c r="H18" s="109">
        <v>51</v>
      </c>
      <c r="I18" s="109">
        <v>48</v>
      </c>
      <c r="J18" s="112"/>
    </row>
    <row r="19" spans="1:10" s="109" customFormat="1">
      <c r="A19" s="111" t="s">
        <v>275</v>
      </c>
      <c r="B19" s="125" t="s">
        <v>243</v>
      </c>
      <c r="C19" s="109" t="s">
        <v>303</v>
      </c>
      <c r="D19" s="109" t="s">
        <v>304</v>
      </c>
      <c r="E19" s="109">
        <v>1998</v>
      </c>
      <c r="F19" s="109">
        <v>90</v>
      </c>
      <c r="G19" s="112" t="s">
        <v>246</v>
      </c>
      <c r="H19" s="109">
        <v>60</v>
      </c>
      <c r="I19" s="109">
        <v>36</v>
      </c>
      <c r="J19" s="112"/>
    </row>
    <row r="20" spans="1:10" s="109" customFormat="1">
      <c r="A20" s="111" t="s">
        <v>275</v>
      </c>
      <c r="B20" s="125" t="s">
        <v>243</v>
      </c>
      <c r="C20" s="109" t="s">
        <v>276</v>
      </c>
      <c r="D20" s="109" t="s">
        <v>222</v>
      </c>
      <c r="E20" s="109">
        <v>2000</v>
      </c>
      <c r="F20" s="109">
        <v>90</v>
      </c>
      <c r="G20" s="112" t="s">
        <v>246</v>
      </c>
      <c r="H20" s="109">
        <v>56</v>
      </c>
      <c r="I20" s="109">
        <v>42</v>
      </c>
      <c r="J20" s="112"/>
    </row>
    <row r="21" spans="1:10" s="110" customFormat="1">
      <c r="A21" s="113" t="s">
        <v>289</v>
      </c>
      <c r="B21" s="126" t="s">
        <v>291</v>
      </c>
      <c r="C21" s="110" t="s">
        <v>239</v>
      </c>
      <c r="D21" s="110" t="s">
        <v>292</v>
      </c>
      <c r="E21" s="110">
        <v>1968</v>
      </c>
      <c r="F21" s="110" t="s">
        <v>301</v>
      </c>
      <c r="G21" s="114" t="s">
        <v>246</v>
      </c>
      <c r="H21" s="110">
        <v>63</v>
      </c>
      <c r="I21" s="110">
        <v>45</v>
      </c>
      <c r="J21" s="114"/>
    </row>
    <row r="22" spans="1:10" s="110" customFormat="1">
      <c r="A22" s="113" t="s">
        <v>289</v>
      </c>
      <c r="B22" s="126" t="s">
        <v>291</v>
      </c>
      <c r="C22" s="110" t="s">
        <v>239</v>
      </c>
      <c r="D22" s="110" t="s">
        <v>290</v>
      </c>
      <c r="E22" s="110">
        <v>1997</v>
      </c>
      <c r="F22" s="110">
        <v>90</v>
      </c>
      <c r="G22" s="114" t="s">
        <v>246</v>
      </c>
      <c r="H22" s="110">
        <v>51</v>
      </c>
      <c r="I22" s="110">
        <v>38</v>
      </c>
      <c r="J22" s="114"/>
    </row>
    <row r="23" spans="1:10" s="110" customFormat="1">
      <c r="A23" s="113" t="s">
        <v>289</v>
      </c>
      <c r="B23" s="126" t="s">
        <v>291</v>
      </c>
      <c r="C23" s="110" t="s">
        <v>287</v>
      </c>
      <c r="D23" s="110" t="s">
        <v>288</v>
      </c>
      <c r="E23" s="110">
        <v>1998</v>
      </c>
      <c r="F23" s="110">
        <v>90</v>
      </c>
      <c r="G23" s="114" t="s">
        <v>246</v>
      </c>
      <c r="H23" s="110">
        <v>54</v>
      </c>
      <c r="I23" s="110">
        <v>40</v>
      </c>
      <c r="J23" s="114"/>
    </row>
    <row r="24" spans="1:10" s="110" customFormat="1">
      <c r="A24" s="113" t="s">
        <v>289</v>
      </c>
      <c r="B24" s="126" t="s">
        <v>243</v>
      </c>
      <c r="C24" s="110" t="s">
        <v>239</v>
      </c>
      <c r="D24" s="110" t="s">
        <v>136</v>
      </c>
      <c r="E24" s="110">
        <v>1999</v>
      </c>
      <c r="F24" s="110">
        <v>90</v>
      </c>
      <c r="G24" s="114" t="s">
        <v>246</v>
      </c>
      <c r="H24" s="110">
        <v>61</v>
      </c>
      <c r="I24" s="110">
        <v>52</v>
      </c>
      <c r="J24" s="114">
        <v>5</v>
      </c>
    </row>
    <row r="25" spans="1:10" s="109" customFormat="1">
      <c r="A25" s="111" t="s">
        <v>314</v>
      </c>
      <c r="B25" s="125" t="s">
        <v>243</v>
      </c>
      <c r="C25" s="109" t="s">
        <v>319</v>
      </c>
      <c r="D25" s="109" t="s">
        <v>114</v>
      </c>
      <c r="E25" s="109">
        <v>1967</v>
      </c>
      <c r="F25" s="109">
        <v>90</v>
      </c>
      <c r="G25" s="112" t="s">
        <v>246</v>
      </c>
      <c r="H25" s="109">
        <v>34</v>
      </c>
      <c r="I25" s="109">
        <v>37</v>
      </c>
      <c r="J25" s="112"/>
    </row>
    <row r="26" spans="1:10" s="109" customFormat="1">
      <c r="A26" s="111" t="s">
        <v>314</v>
      </c>
      <c r="B26" s="125" t="s">
        <v>243</v>
      </c>
      <c r="C26" s="109" t="s">
        <v>316</v>
      </c>
      <c r="D26" s="109" t="s">
        <v>118</v>
      </c>
      <c r="E26" s="109">
        <v>1969</v>
      </c>
      <c r="F26" s="109">
        <v>90</v>
      </c>
      <c r="G26" s="112" t="s">
        <v>246</v>
      </c>
      <c r="H26" s="109">
        <v>58</v>
      </c>
      <c r="I26" s="109">
        <v>48</v>
      </c>
      <c r="J26" s="112"/>
    </row>
    <row r="27" spans="1:10" s="109" customFormat="1">
      <c r="A27" s="111" t="s">
        <v>314</v>
      </c>
      <c r="B27" s="125" t="s">
        <v>243</v>
      </c>
      <c r="C27" s="109" t="s">
        <v>317</v>
      </c>
      <c r="D27" s="109" t="s">
        <v>318</v>
      </c>
      <c r="E27" s="109">
        <v>1998</v>
      </c>
      <c r="F27" s="109">
        <v>90</v>
      </c>
      <c r="G27" s="112" t="s">
        <v>246</v>
      </c>
      <c r="H27" s="109">
        <v>59</v>
      </c>
      <c r="I27" s="109">
        <v>47</v>
      </c>
      <c r="J27" s="112"/>
    </row>
    <row r="28" spans="1:10" s="109" customFormat="1">
      <c r="A28" s="111" t="s">
        <v>314</v>
      </c>
      <c r="B28" s="125" t="s">
        <v>243</v>
      </c>
      <c r="C28" s="109" t="s">
        <v>239</v>
      </c>
      <c r="D28" s="109" t="s">
        <v>315</v>
      </c>
      <c r="G28" s="112"/>
      <c r="H28" s="109">
        <v>66</v>
      </c>
      <c r="I28" s="109">
        <v>51</v>
      </c>
      <c r="J28" s="112">
        <v>10</v>
      </c>
    </row>
    <row r="29" spans="1:10" s="110" customFormat="1">
      <c r="A29" s="113" t="s">
        <v>326</v>
      </c>
      <c r="B29" s="126" t="s">
        <v>243</v>
      </c>
      <c r="C29" s="110" t="s">
        <v>204</v>
      </c>
      <c r="D29" s="110" t="s">
        <v>205</v>
      </c>
      <c r="E29" s="110">
        <v>1958</v>
      </c>
      <c r="F29" s="110">
        <v>90</v>
      </c>
      <c r="G29" s="114" t="s">
        <v>246</v>
      </c>
      <c r="H29" s="110">
        <v>63</v>
      </c>
      <c r="I29" s="110">
        <v>48</v>
      </c>
      <c r="J29" s="114">
        <v>10</v>
      </c>
    </row>
    <row r="30" spans="1:10" s="110" customFormat="1">
      <c r="A30" s="113" t="s">
        <v>326</v>
      </c>
      <c r="B30" s="126" t="s">
        <v>243</v>
      </c>
      <c r="C30" s="110" t="s">
        <v>215</v>
      </c>
      <c r="D30" s="110" t="s">
        <v>216</v>
      </c>
      <c r="E30" s="110">
        <v>1970</v>
      </c>
      <c r="F30" s="110">
        <v>90</v>
      </c>
      <c r="G30" s="114" t="s">
        <v>246</v>
      </c>
      <c r="H30" s="110">
        <v>62</v>
      </c>
      <c r="I30" s="110">
        <v>53</v>
      </c>
      <c r="J30" s="114">
        <v>8</v>
      </c>
    </row>
    <row r="31" spans="1:10" s="110" customFormat="1">
      <c r="A31" s="113" t="s">
        <v>326</v>
      </c>
      <c r="B31" s="126" t="s">
        <v>243</v>
      </c>
      <c r="C31" s="110" t="s">
        <v>211</v>
      </c>
      <c r="D31" s="110" t="s">
        <v>212</v>
      </c>
      <c r="E31" s="110">
        <v>1972</v>
      </c>
      <c r="F31" s="110" t="s">
        <v>66</v>
      </c>
      <c r="G31" s="114" t="s">
        <v>43</v>
      </c>
      <c r="H31" s="110">
        <v>67</v>
      </c>
      <c r="I31" s="110">
        <v>54</v>
      </c>
      <c r="J31" s="114" t="s">
        <v>252</v>
      </c>
    </row>
    <row r="32" spans="1:10" s="109" customFormat="1">
      <c r="A32" s="111" t="s">
        <v>238</v>
      </c>
      <c r="B32" s="125" t="s">
        <v>243</v>
      </c>
      <c r="C32" s="109" t="s">
        <v>115</v>
      </c>
      <c r="D32" s="109" t="s">
        <v>61</v>
      </c>
      <c r="E32" s="109">
        <v>1966</v>
      </c>
      <c r="F32" s="109">
        <v>90</v>
      </c>
      <c r="G32" s="112" t="s">
        <v>246</v>
      </c>
      <c r="H32" s="109">
        <v>40</v>
      </c>
      <c r="I32" s="109">
        <v>33</v>
      </c>
      <c r="J32" s="112"/>
    </row>
    <row r="33" spans="1:10" s="109" customFormat="1">
      <c r="A33" s="111" t="s">
        <v>238</v>
      </c>
      <c r="B33" s="125" t="s">
        <v>243</v>
      </c>
      <c r="C33" s="109" t="s">
        <v>116</v>
      </c>
      <c r="D33" s="109" t="s">
        <v>203</v>
      </c>
      <c r="E33" s="109">
        <v>1971</v>
      </c>
      <c r="F33" s="109">
        <v>90</v>
      </c>
      <c r="G33" s="112" t="s">
        <v>246</v>
      </c>
      <c r="H33" s="109">
        <v>70</v>
      </c>
      <c r="I33" s="109">
        <v>55</v>
      </c>
      <c r="J33" s="112" t="s">
        <v>253</v>
      </c>
    </row>
    <row r="34" spans="1:10" s="109" customFormat="1">
      <c r="A34" s="111" t="s">
        <v>238</v>
      </c>
      <c r="B34" s="125" t="s">
        <v>243</v>
      </c>
      <c r="C34" s="109" t="s">
        <v>239</v>
      </c>
      <c r="D34" s="109" t="s">
        <v>220</v>
      </c>
      <c r="E34" s="109">
        <v>1971</v>
      </c>
      <c r="F34" s="109">
        <v>90</v>
      </c>
      <c r="G34" s="112" t="s">
        <v>246</v>
      </c>
      <c r="H34" s="109">
        <v>61</v>
      </c>
      <c r="I34" s="109">
        <v>50</v>
      </c>
      <c r="J34" s="112"/>
    </row>
    <row r="35" spans="1:10" s="109" customFormat="1">
      <c r="A35" s="111" t="s">
        <v>238</v>
      </c>
      <c r="B35" s="125" t="s">
        <v>243</v>
      </c>
      <c r="C35" s="109" t="s">
        <v>239</v>
      </c>
      <c r="D35" s="109" t="s">
        <v>203</v>
      </c>
      <c r="E35" s="109">
        <v>1992</v>
      </c>
      <c r="F35" s="109">
        <v>90</v>
      </c>
      <c r="G35" s="112" t="s">
        <v>246</v>
      </c>
      <c r="H35" s="109">
        <v>68</v>
      </c>
      <c r="I35" s="109">
        <v>52</v>
      </c>
      <c r="J35" s="112"/>
    </row>
    <row r="36" spans="1:10" s="110" customFormat="1">
      <c r="A36" s="113" t="s">
        <v>329</v>
      </c>
      <c r="B36" s="126" t="s">
        <v>291</v>
      </c>
      <c r="C36" s="110" t="s">
        <v>297</v>
      </c>
      <c r="D36" s="110" t="s">
        <v>79</v>
      </c>
      <c r="E36" s="110">
        <v>1957</v>
      </c>
      <c r="F36" s="110" t="s">
        <v>301</v>
      </c>
      <c r="G36" s="114" t="s">
        <v>246</v>
      </c>
      <c r="H36" s="110">
        <v>65</v>
      </c>
      <c r="I36" s="110">
        <v>52</v>
      </c>
      <c r="J36" s="114"/>
    </row>
    <row r="37" spans="1:10" s="110" customFormat="1">
      <c r="A37" s="113" t="s">
        <v>329</v>
      </c>
      <c r="B37" s="126" t="s">
        <v>291</v>
      </c>
      <c r="C37" s="110" t="s">
        <v>295</v>
      </c>
      <c r="D37" s="110" t="s">
        <v>296</v>
      </c>
      <c r="E37" s="110">
        <v>1982</v>
      </c>
      <c r="F37" s="110">
        <v>90</v>
      </c>
      <c r="G37" s="114" t="s">
        <v>246</v>
      </c>
      <c r="H37" s="110">
        <v>41</v>
      </c>
      <c r="I37" s="110">
        <v>19</v>
      </c>
      <c r="J37" s="114"/>
    </row>
    <row r="38" spans="1:10" s="110" customFormat="1">
      <c r="A38" s="113" t="s">
        <v>329</v>
      </c>
      <c r="B38" s="126" t="s">
        <v>291</v>
      </c>
      <c r="C38" s="110" t="s">
        <v>298</v>
      </c>
      <c r="D38" s="110" t="s">
        <v>268</v>
      </c>
      <c r="E38" s="110">
        <v>1984</v>
      </c>
      <c r="F38" s="110">
        <v>90</v>
      </c>
      <c r="G38" s="114" t="s">
        <v>246</v>
      </c>
      <c r="H38" s="110">
        <v>49</v>
      </c>
      <c r="I38" s="110">
        <v>24</v>
      </c>
      <c r="J38" s="114"/>
    </row>
    <row r="39" spans="1:10" s="110" customFormat="1">
      <c r="A39" s="113" t="s">
        <v>329</v>
      </c>
      <c r="B39" s="126" t="s">
        <v>291</v>
      </c>
      <c r="C39" s="110" t="s">
        <v>297</v>
      </c>
      <c r="D39" s="110" t="s">
        <v>299</v>
      </c>
      <c r="E39" s="110">
        <v>1985</v>
      </c>
      <c r="F39" s="110">
        <v>90</v>
      </c>
      <c r="G39" s="114" t="s">
        <v>246</v>
      </c>
      <c r="H39" s="110">
        <v>42</v>
      </c>
      <c r="I39" s="110">
        <v>30</v>
      </c>
      <c r="J39" s="114"/>
    </row>
    <row r="40" spans="1:10" s="109" customFormat="1">
      <c r="A40" s="111" t="s">
        <v>330</v>
      </c>
      <c r="B40" s="125" t="s">
        <v>243</v>
      </c>
      <c r="C40" s="109" t="s">
        <v>276</v>
      </c>
      <c r="D40" s="109" t="s">
        <v>98</v>
      </c>
      <c r="E40" s="109">
        <v>1977</v>
      </c>
      <c r="F40" s="109">
        <v>90</v>
      </c>
      <c r="G40" s="112" t="s">
        <v>246</v>
      </c>
      <c r="H40" s="109">
        <v>62</v>
      </c>
      <c r="I40" s="109">
        <v>52</v>
      </c>
      <c r="J40" s="112"/>
    </row>
    <row r="41" spans="1:10" s="109" customFormat="1">
      <c r="A41" s="111" t="s">
        <v>330</v>
      </c>
      <c r="B41" s="125" t="s">
        <v>243</v>
      </c>
      <c r="C41" s="109" t="s">
        <v>276</v>
      </c>
      <c r="D41" s="109" t="s">
        <v>307</v>
      </c>
      <c r="E41" s="109">
        <v>1984</v>
      </c>
      <c r="F41" s="109">
        <v>90</v>
      </c>
      <c r="G41" s="112" t="s">
        <v>246</v>
      </c>
      <c r="H41" s="109">
        <v>53</v>
      </c>
      <c r="I41" s="109">
        <v>39</v>
      </c>
      <c r="J41" s="112"/>
    </row>
    <row r="42" spans="1:10" s="109" customFormat="1">
      <c r="A42" s="111" t="s">
        <v>330</v>
      </c>
      <c r="B42" s="125" t="s">
        <v>243</v>
      </c>
      <c r="C42" s="109" t="s">
        <v>312</v>
      </c>
      <c r="D42" s="109" t="s">
        <v>309</v>
      </c>
      <c r="E42" s="109">
        <v>2007</v>
      </c>
      <c r="F42" s="109">
        <v>90</v>
      </c>
      <c r="G42" s="112" t="s">
        <v>246</v>
      </c>
      <c r="H42" s="109">
        <v>57</v>
      </c>
      <c r="I42" s="109">
        <v>36</v>
      </c>
      <c r="J42" s="112"/>
    </row>
    <row r="43" spans="1:10" s="109" customFormat="1">
      <c r="A43" s="111" t="s">
        <v>330</v>
      </c>
      <c r="B43" s="125" t="s">
        <v>243</v>
      </c>
      <c r="C43" s="109" t="s">
        <v>312</v>
      </c>
      <c r="D43" s="109" t="s">
        <v>313</v>
      </c>
      <c r="E43" s="109">
        <v>2009</v>
      </c>
      <c r="F43" s="109">
        <v>90</v>
      </c>
      <c r="G43" s="112" t="s">
        <v>246</v>
      </c>
      <c r="H43" s="109">
        <v>71</v>
      </c>
      <c r="I43" s="109">
        <v>47</v>
      </c>
      <c r="J43" s="112"/>
    </row>
    <row r="44" spans="1:10" s="110" customFormat="1">
      <c r="A44" s="113" t="s">
        <v>261</v>
      </c>
      <c r="B44" s="126" t="s">
        <v>243</v>
      </c>
      <c r="C44" s="110" t="s">
        <v>67</v>
      </c>
      <c r="D44" s="110" t="s">
        <v>73</v>
      </c>
      <c r="E44" s="110">
        <v>1963</v>
      </c>
      <c r="F44" s="110">
        <v>90</v>
      </c>
      <c r="G44" s="114" t="s">
        <v>246</v>
      </c>
      <c r="H44" s="110">
        <v>74</v>
      </c>
      <c r="I44" s="110">
        <v>51</v>
      </c>
      <c r="J44" s="114"/>
    </row>
    <row r="45" spans="1:10" s="110" customFormat="1">
      <c r="A45" s="113" t="s">
        <v>261</v>
      </c>
      <c r="B45" s="126" t="s">
        <v>243</v>
      </c>
      <c r="C45" s="110" t="s">
        <v>67</v>
      </c>
      <c r="D45" s="110" t="s">
        <v>260</v>
      </c>
      <c r="E45" s="110">
        <v>1968</v>
      </c>
      <c r="F45" s="110">
        <v>90</v>
      </c>
      <c r="G45" s="114" t="s">
        <v>246</v>
      </c>
      <c r="H45" s="110">
        <v>57</v>
      </c>
      <c r="I45" s="110">
        <v>47</v>
      </c>
      <c r="J45" s="114"/>
    </row>
    <row r="46" spans="1:10" s="110" customFormat="1">
      <c r="A46" s="113" t="s">
        <v>261</v>
      </c>
      <c r="B46" s="126" t="s">
        <v>243</v>
      </c>
      <c r="C46" s="110" t="s">
        <v>174</v>
      </c>
      <c r="D46" s="110" t="s">
        <v>270</v>
      </c>
      <c r="E46" s="110">
        <v>1976</v>
      </c>
      <c r="F46" s="110">
        <v>90</v>
      </c>
      <c r="G46" s="114" t="s">
        <v>246</v>
      </c>
      <c r="H46" s="110">
        <v>69</v>
      </c>
      <c r="I46" s="110">
        <v>41</v>
      </c>
      <c r="J46" s="114">
        <v>10</v>
      </c>
    </row>
    <row r="47" spans="1:10" s="110" customFormat="1">
      <c r="A47" s="113" t="s">
        <v>261</v>
      </c>
      <c r="B47" s="126" t="s">
        <v>243</v>
      </c>
      <c r="C47" s="110" t="s">
        <v>67</v>
      </c>
      <c r="D47" s="110" t="s">
        <v>227</v>
      </c>
      <c r="E47" s="110">
        <v>1991</v>
      </c>
      <c r="F47" s="110">
        <v>90</v>
      </c>
      <c r="G47" s="114" t="s">
        <v>246</v>
      </c>
      <c r="H47" s="110">
        <v>62</v>
      </c>
      <c r="I47" s="110">
        <v>54</v>
      </c>
      <c r="J47" s="114">
        <v>10</v>
      </c>
    </row>
    <row r="48" spans="1:10" s="109" customFormat="1">
      <c r="A48" s="111" t="s">
        <v>192</v>
      </c>
      <c r="B48" s="125" t="s">
        <v>243</v>
      </c>
      <c r="C48" s="109" t="s">
        <v>255</v>
      </c>
      <c r="D48" s="109" t="s">
        <v>256</v>
      </c>
      <c r="E48" s="109">
        <v>1951</v>
      </c>
      <c r="F48" s="109" t="s">
        <v>221</v>
      </c>
      <c r="G48" s="112" t="s">
        <v>43</v>
      </c>
      <c r="H48" s="109">
        <v>75</v>
      </c>
      <c r="I48" s="109">
        <v>53</v>
      </c>
      <c r="J48" s="112" t="s">
        <v>273</v>
      </c>
    </row>
    <row r="49" spans="1:10" s="109" customFormat="1">
      <c r="A49" s="111" t="s">
        <v>192</v>
      </c>
      <c r="B49" s="125" t="s">
        <v>243</v>
      </c>
      <c r="C49" s="109" t="s">
        <v>135</v>
      </c>
      <c r="D49" s="109" t="s">
        <v>136</v>
      </c>
      <c r="E49" s="109">
        <v>1966</v>
      </c>
      <c r="F49" s="109" t="s">
        <v>221</v>
      </c>
      <c r="G49" s="112" t="s">
        <v>43</v>
      </c>
      <c r="H49" s="109">
        <v>66</v>
      </c>
      <c r="I49" s="109">
        <v>52</v>
      </c>
      <c r="J49" s="112">
        <v>10</v>
      </c>
    </row>
    <row r="50" spans="1:10" s="109" customFormat="1">
      <c r="A50" s="111" t="s">
        <v>192</v>
      </c>
      <c r="B50" s="125" t="s">
        <v>243</v>
      </c>
      <c r="C50" s="109" t="s">
        <v>90</v>
      </c>
      <c r="D50" s="109" t="s">
        <v>91</v>
      </c>
      <c r="E50" s="109">
        <v>1983</v>
      </c>
      <c r="F50" s="109">
        <v>90</v>
      </c>
      <c r="G50" s="112" t="s">
        <v>246</v>
      </c>
      <c r="H50" s="109">
        <v>69</v>
      </c>
      <c r="I50" s="109">
        <v>52</v>
      </c>
      <c r="J50" s="112" t="s">
        <v>273</v>
      </c>
    </row>
    <row r="51" spans="1:10" s="109" customFormat="1">
      <c r="A51" s="111" t="s">
        <v>192</v>
      </c>
      <c r="B51" s="125" t="s">
        <v>243</v>
      </c>
      <c r="C51" s="109" t="s">
        <v>280</v>
      </c>
      <c r="D51" s="109" t="s">
        <v>281</v>
      </c>
      <c r="E51" s="109">
        <v>1990</v>
      </c>
      <c r="F51" s="109">
        <v>90</v>
      </c>
      <c r="G51" s="112" t="s">
        <v>246</v>
      </c>
      <c r="H51" s="109">
        <v>71</v>
      </c>
      <c r="I51" s="109">
        <v>55</v>
      </c>
      <c r="J51" s="112" t="s">
        <v>253</v>
      </c>
    </row>
    <row r="52" spans="1:10">
      <c r="A52" s="113" t="s">
        <v>233</v>
      </c>
      <c r="B52" s="126" t="s">
        <v>243</v>
      </c>
      <c r="C52" s="110" t="s">
        <v>88</v>
      </c>
      <c r="D52" s="110" t="s">
        <v>89</v>
      </c>
      <c r="E52" s="110">
        <v>1999</v>
      </c>
      <c r="F52" s="110">
        <v>90</v>
      </c>
      <c r="G52" s="114" t="s">
        <v>246</v>
      </c>
      <c r="H52" s="110">
        <v>64</v>
      </c>
      <c r="I52" s="110">
        <v>53</v>
      </c>
      <c r="J52" s="114">
        <v>8</v>
      </c>
    </row>
    <row r="53" spans="1:10">
      <c r="A53" s="113" t="s">
        <v>233</v>
      </c>
      <c r="B53" s="126" t="s">
        <v>243</v>
      </c>
      <c r="C53" s="110" t="s">
        <v>251</v>
      </c>
      <c r="D53" s="110" t="s">
        <v>234</v>
      </c>
      <c r="E53" s="110">
        <v>2004</v>
      </c>
      <c r="F53" s="110" t="s">
        <v>221</v>
      </c>
      <c r="G53" s="114" t="s">
        <v>43</v>
      </c>
      <c r="H53" s="110">
        <v>60</v>
      </c>
      <c r="I53" s="110">
        <v>45</v>
      </c>
      <c r="J53" s="114"/>
    </row>
    <row r="54" spans="1:10">
      <c r="A54" s="113" t="s">
        <v>233</v>
      </c>
      <c r="B54" s="126" t="s">
        <v>243</v>
      </c>
      <c r="C54" s="110" t="s">
        <v>235</v>
      </c>
      <c r="D54" s="110" t="s">
        <v>236</v>
      </c>
      <c r="E54" s="110">
        <v>2005</v>
      </c>
      <c r="F54" s="110">
        <v>90</v>
      </c>
      <c r="G54" s="114" t="s">
        <v>246</v>
      </c>
      <c r="H54" s="110">
        <v>57</v>
      </c>
      <c r="I54" s="110"/>
      <c r="J54" s="114"/>
    </row>
    <row r="55" spans="1:10">
      <c r="A55" s="113" t="s">
        <v>233</v>
      </c>
      <c r="B55" s="126" t="s">
        <v>243</v>
      </c>
      <c r="C55" s="110" t="s">
        <v>88</v>
      </c>
      <c r="D55" s="110" t="s">
        <v>237</v>
      </c>
      <c r="E55" s="110">
        <v>2005</v>
      </c>
      <c r="F55" s="110">
        <v>90</v>
      </c>
      <c r="G55" s="114" t="s">
        <v>246</v>
      </c>
      <c r="H55" s="110">
        <v>54</v>
      </c>
      <c r="I55" s="110">
        <v>46</v>
      </c>
      <c r="J55" s="114"/>
    </row>
    <row r="56" spans="1:10" s="109" customFormat="1">
      <c r="A56" s="111" t="s">
        <v>266</v>
      </c>
      <c r="B56" s="125" t="s">
        <v>243</v>
      </c>
      <c r="C56" s="109" t="s">
        <v>267</v>
      </c>
      <c r="D56" s="109" t="s">
        <v>133</v>
      </c>
      <c r="E56" s="109">
        <v>1972</v>
      </c>
      <c r="F56" s="109">
        <v>90</v>
      </c>
      <c r="G56" s="112" t="s">
        <v>246</v>
      </c>
      <c r="H56" s="109">
        <v>60</v>
      </c>
      <c r="J56" s="112"/>
    </row>
    <row r="57" spans="1:10" s="109" customFormat="1">
      <c r="A57" s="111" t="s">
        <v>266</v>
      </c>
      <c r="B57" s="125" t="s">
        <v>243</v>
      </c>
      <c r="C57" s="109" t="s">
        <v>226</v>
      </c>
      <c r="D57" s="109" t="s">
        <v>220</v>
      </c>
      <c r="E57" s="109">
        <v>1975</v>
      </c>
      <c r="F57" s="109">
        <v>90</v>
      </c>
      <c r="G57" s="112" t="s">
        <v>246</v>
      </c>
      <c r="H57" s="109">
        <v>59</v>
      </c>
      <c r="J57" s="112"/>
    </row>
    <row r="58" spans="1:10" s="109" customFormat="1">
      <c r="A58" s="111" t="s">
        <v>266</v>
      </c>
      <c r="B58" s="125" t="s">
        <v>243</v>
      </c>
      <c r="C58" s="109" t="s">
        <v>267</v>
      </c>
      <c r="D58" s="109" t="s">
        <v>268</v>
      </c>
      <c r="E58" s="109">
        <v>1979</v>
      </c>
      <c r="F58" s="109">
        <v>90</v>
      </c>
      <c r="G58" s="112" t="s">
        <v>246</v>
      </c>
      <c r="H58" s="109">
        <v>51</v>
      </c>
      <c r="J58" s="112"/>
    </row>
    <row r="59" spans="1:10" s="109" customFormat="1">
      <c r="A59" s="111" t="s">
        <v>266</v>
      </c>
      <c r="B59" s="125" t="s">
        <v>243</v>
      </c>
      <c r="C59" s="109" t="s">
        <v>272</v>
      </c>
      <c r="D59" s="109" t="s">
        <v>136</v>
      </c>
      <c r="E59" s="109">
        <v>1992</v>
      </c>
      <c r="F59" s="109" t="s">
        <v>221</v>
      </c>
      <c r="G59" s="112" t="s">
        <v>43</v>
      </c>
      <c r="H59" s="109">
        <v>22</v>
      </c>
      <c r="J59" s="112"/>
    </row>
    <row r="60" spans="1:10" s="110" customFormat="1">
      <c r="A60" s="113" t="s">
        <v>327</v>
      </c>
      <c r="B60" s="126" t="s">
        <v>244</v>
      </c>
      <c r="C60" s="110" t="s">
        <v>56</v>
      </c>
      <c r="D60" s="110" t="s">
        <v>15</v>
      </c>
      <c r="E60" s="110">
        <v>1962</v>
      </c>
      <c r="F60" s="110" t="s">
        <v>224</v>
      </c>
      <c r="G60" s="114" t="s">
        <v>16</v>
      </c>
      <c r="H60" s="110">
        <v>75</v>
      </c>
      <c r="I60" s="110">
        <v>57</v>
      </c>
      <c r="J60" s="114" t="s">
        <v>254</v>
      </c>
    </row>
    <row r="61" spans="1:10" s="110" customFormat="1">
      <c r="A61" s="113" t="s">
        <v>327</v>
      </c>
      <c r="B61" s="126" t="s">
        <v>244</v>
      </c>
      <c r="C61" s="110" t="s">
        <v>86</v>
      </c>
      <c r="D61" s="110" t="s">
        <v>283</v>
      </c>
      <c r="E61" s="110">
        <v>1971</v>
      </c>
      <c r="F61" s="110" t="s">
        <v>224</v>
      </c>
      <c r="G61" s="114" t="s">
        <v>16</v>
      </c>
      <c r="H61" s="110">
        <v>76</v>
      </c>
      <c r="I61" s="110">
        <v>60</v>
      </c>
      <c r="J61" s="114" t="s">
        <v>324</v>
      </c>
    </row>
    <row r="62" spans="1:10" s="110" customFormat="1">
      <c r="A62" s="113" t="s">
        <v>327</v>
      </c>
      <c r="B62" s="126" t="s">
        <v>244</v>
      </c>
      <c r="C62" s="110" t="s">
        <v>55</v>
      </c>
      <c r="D62" s="110" t="s">
        <v>12</v>
      </c>
      <c r="E62" s="110">
        <v>1990</v>
      </c>
      <c r="F62" s="110" t="s">
        <v>224</v>
      </c>
      <c r="G62" s="114" t="s">
        <v>16</v>
      </c>
      <c r="H62" s="110">
        <v>77</v>
      </c>
      <c r="I62" s="110">
        <v>57</v>
      </c>
      <c r="J62" s="114" t="s">
        <v>254</v>
      </c>
    </row>
    <row r="63" spans="1:10" s="110" customFormat="1">
      <c r="A63" s="113" t="s">
        <v>327</v>
      </c>
      <c r="B63" s="126" t="s">
        <v>244</v>
      </c>
      <c r="C63" s="110" t="s">
        <v>92</v>
      </c>
      <c r="D63" s="110" t="s">
        <v>14</v>
      </c>
      <c r="E63" s="110">
        <v>1991</v>
      </c>
      <c r="F63" s="110" t="s">
        <v>224</v>
      </c>
      <c r="G63" s="114" t="s">
        <v>16</v>
      </c>
      <c r="H63" s="110">
        <v>76</v>
      </c>
      <c r="I63" s="110">
        <v>57</v>
      </c>
      <c r="J63" s="114" t="s">
        <v>254</v>
      </c>
    </row>
    <row r="64" spans="1:10" s="110" customFormat="1">
      <c r="A64" s="113" t="s">
        <v>184</v>
      </c>
      <c r="B64" s="126" t="s">
        <v>244</v>
      </c>
      <c r="C64" s="117" t="s">
        <v>46</v>
      </c>
      <c r="D64" s="117" t="s">
        <v>28</v>
      </c>
      <c r="E64" s="117">
        <v>1962</v>
      </c>
      <c r="F64" s="110" t="s">
        <v>66</v>
      </c>
      <c r="G64" s="114" t="s">
        <v>43</v>
      </c>
      <c r="H64" s="110">
        <v>70</v>
      </c>
      <c r="I64" s="110">
        <v>52</v>
      </c>
      <c r="J64" s="114">
        <v>10</v>
      </c>
    </row>
    <row r="65" spans="1:10" s="110" customFormat="1">
      <c r="A65" s="113" t="s">
        <v>184</v>
      </c>
      <c r="B65" s="126" t="s">
        <v>244</v>
      </c>
      <c r="C65" s="117" t="s">
        <v>50</v>
      </c>
      <c r="D65" s="117" t="s">
        <v>29</v>
      </c>
      <c r="E65" s="117">
        <v>1964</v>
      </c>
      <c r="F65" s="110" t="s">
        <v>66</v>
      </c>
      <c r="G65" s="114" t="s">
        <v>43</v>
      </c>
      <c r="H65" s="110">
        <v>75</v>
      </c>
      <c r="I65" s="110">
        <v>54</v>
      </c>
      <c r="J65" s="114" t="s">
        <v>252</v>
      </c>
    </row>
    <row r="66" spans="1:10" s="110" customFormat="1">
      <c r="A66" s="113" t="s">
        <v>184</v>
      </c>
      <c r="B66" s="126" t="s">
        <v>244</v>
      </c>
      <c r="C66" s="110" t="s">
        <v>97</v>
      </c>
      <c r="D66" s="110" t="s">
        <v>26</v>
      </c>
      <c r="E66" s="110">
        <v>1966</v>
      </c>
      <c r="F66" s="110" t="s">
        <v>66</v>
      </c>
      <c r="G66" s="114" t="s">
        <v>43</v>
      </c>
      <c r="H66" s="110">
        <v>69</v>
      </c>
      <c r="I66" s="110">
        <v>43</v>
      </c>
      <c r="J66" s="114">
        <v>10</v>
      </c>
    </row>
    <row r="67" spans="1:10" s="110" customFormat="1">
      <c r="A67" s="113" t="s">
        <v>184</v>
      </c>
      <c r="B67" s="126" t="s">
        <v>244</v>
      </c>
      <c r="C67" s="110" t="s">
        <v>92</v>
      </c>
      <c r="D67" s="110" t="s">
        <v>27</v>
      </c>
      <c r="E67" s="110">
        <v>1967</v>
      </c>
      <c r="F67" s="110" t="s">
        <v>66</v>
      </c>
      <c r="G67" s="114" t="s">
        <v>43</v>
      </c>
      <c r="H67" s="110">
        <v>67</v>
      </c>
      <c r="I67" s="110">
        <v>49</v>
      </c>
      <c r="J67" s="114"/>
    </row>
    <row r="68" spans="1:10" s="109" customFormat="1">
      <c r="A68" s="111" t="s">
        <v>185</v>
      </c>
      <c r="B68" s="125" t="s">
        <v>244</v>
      </c>
      <c r="C68" s="109" t="s">
        <v>102</v>
      </c>
      <c r="D68" s="109" t="s">
        <v>20</v>
      </c>
      <c r="E68" s="109">
        <v>1962</v>
      </c>
      <c r="F68" s="109" t="s">
        <v>221</v>
      </c>
      <c r="G68" s="112" t="s">
        <v>43</v>
      </c>
      <c r="H68" s="109">
        <v>74</v>
      </c>
      <c r="I68" s="109">
        <v>48</v>
      </c>
      <c r="J68" s="112">
        <v>10</v>
      </c>
    </row>
    <row r="69" spans="1:10" s="109" customFormat="1">
      <c r="A69" s="111" t="s">
        <v>185</v>
      </c>
      <c r="B69" s="125" t="s">
        <v>244</v>
      </c>
      <c r="C69" s="109" t="s">
        <v>100</v>
      </c>
      <c r="D69" s="109" t="s">
        <v>103</v>
      </c>
      <c r="E69" s="109">
        <v>1977</v>
      </c>
      <c r="F69" s="109" t="s">
        <v>221</v>
      </c>
      <c r="G69" s="112" t="s">
        <v>43</v>
      </c>
      <c r="H69" s="109">
        <v>67</v>
      </c>
      <c r="I69" s="109">
        <v>50</v>
      </c>
      <c r="J69" s="112"/>
    </row>
    <row r="70" spans="1:10" s="109" customFormat="1">
      <c r="A70" s="111" t="s">
        <v>185</v>
      </c>
      <c r="B70" s="125" t="s">
        <v>244</v>
      </c>
      <c r="C70" s="109" t="s">
        <v>213</v>
      </c>
      <c r="D70" s="109" t="s">
        <v>214</v>
      </c>
      <c r="E70" s="109">
        <v>1988</v>
      </c>
      <c r="F70" s="109" t="s">
        <v>66</v>
      </c>
      <c r="G70" s="112" t="s">
        <v>43</v>
      </c>
      <c r="H70" s="109">
        <v>65</v>
      </c>
      <c r="I70" s="109">
        <v>51</v>
      </c>
      <c r="J70" s="112"/>
    </row>
    <row r="71" spans="1:10" s="109" customFormat="1">
      <c r="A71" s="111" t="s">
        <v>185</v>
      </c>
      <c r="B71" s="125" t="s">
        <v>244</v>
      </c>
      <c r="C71" s="118" t="s">
        <v>97</v>
      </c>
      <c r="D71" s="118" t="s">
        <v>98</v>
      </c>
      <c r="E71" s="118">
        <v>1960</v>
      </c>
      <c r="F71" s="109" t="s">
        <v>66</v>
      </c>
      <c r="G71" s="112" t="s">
        <v>43</v>
      </c>
      <c r="H71" s="109">
        <v>66</v>
      </c>
      <c r="I71" s="109">
        <v>42</v>
      </c>
      <c r="J71" s="112">
        <v>10</v>
      </c>
    </row>
    <row r="72" spans="1:10" s="110" customFormat="1">
      <c r="A72" s="113" t="s">
        <v>186</v>
      </c>
      <c r="B72" s="126" t="s">
        <v>244</v>
      </c>
      <c r="C72" s="110" t="s">
        <v>228</v>
      </c>
      <c r="D72" s="110" t="s">
        <v>222</v>
      </c>
      <c r="E72" s="110">
        <v>1971</v>
      </c>
      <c r="F72" s="110">
        <v>90</v>
      </c>
      <c r="G72" s="114" t="s">
        <v>246</v>
      </c>
      <c r="H72" s="110">
        <v>71</v>
      </c>
      <c r="I72" s="110">
        <v>50</v>
      </c>
      <c r="J72" s="114">
        <v>10</v>
      </c>
    </row>
    <row r="73" spans="1:10" s="110" customFormat="1">
      <c r="A73" s="113" t="s">
        <v>186</v>
      </c>
      <c r="B73" s="126" t="s">
        <v>244</v>
      </c>
      <c r="C73" s="117" t="s">
        <v>86</v>
      </c>
      <c r="D73" s="117" t="s">
        <v>259</v>
      </c>
      <c r="E73" s="117">
        <v>1952</v>
      </c>
      <c r="F73" s="110" t="s">
        <v>66</v>
      </c>
      <c r="G73" s="114" t="s">
        <v>43</v>
      </c>
      <c r="H73" s="110">
        <v>68</v>
      </c>
      <c r="J73" s="114">
        <v>10</v>
      </c>
    </row>
    <row r="74" spans="1:10" s="110" customFormat="1">
      <c r="A74" s="113" t="s">
        <v>186</v>
      </c>
      <c r="B74" s="126" t="s">
        <v>244</v>
      </c>
      <c r="C74" s="110" t="s">
        <v>93</v>
      </c>
      <c r="D74" s="110" t="s">
        <v>33</v>
      </c>
      <c r="E74" s="110">
        <v>1993</v>
      </c>
      <c r="F74" s="110">
        <v>90</v>
      </c>
      <c r="G74" s="114" t="s">
        <v>246</v>
      </c>
      <c r="H74" s="110">
        <v>64</v>
      </c>
      <c r="I74" s="110">
        <v>41</v>
      </c>
      <c r="J74" s="114"/>
    </row>
    <row r="75" spans="1:10" s="110" customFormat="1">
      <c r="A75" s="113" t="s">
        <v>186</v>
      </c>
      <c r="B75" s="126" t="s">
        <v>244</v>
      </c>
      <c r="C75" s="110" t="s">
        <v>47</v>
      </c>
      <c r="D75" s="110" t="s">
        <v>32</v>
      </c>
      <c r="E75" s="110">
        <v>1967</v>
      </c>
      <c r="F75" s="110">
        <v>90</v>
      </c>
      <c r="G75" s="114" t="s">
        <v>246</v>
      </c>
      <c r="H75" s="110">
        <v>70</v>
      </c>
      <c r="I75" s="110">
        <v>50</v>
      </c>
      <c r="J75" s="114">
        <v>10</v>
      </c>
    </row>
    <row r="76" spans="1:10" s="109" customFormat="1">
      <c r="A76" s="111" t="s">
        <v>187</v>
      </c>
      <c r="B76" s="125" t="s">
        <v>244</v>
      </c>
      <c r="C76" s="109" t="s">
        <v>53</v>
      </c>
      <c r="D76" s="109" t="s">
        <v>38</v>
      </c>
      <c r="E76" s="109">
        <v>2007</v>
      </c>
      <c r="F76" s="109">
        <v>90</v>
      </c>
      <c r="G76" s="112" t="s">
        <v>246</v>
      </c>
      <c r="H76" s="109">
        <v>69</v>
      </c>
      <c r="I76" s="109">
        <v>48</v>
      </c>
      <c r="J76" s="112"/>
    </row>
    <row r="77" spans="1:10" s="109" customFormat="1">
      <c r="A77" s="111" t="s">
        <v>187</v>
      </c>
      <c r="B77" s="125" t="s">
        <v>244</v>
      </c>
      <c r="C77" s="109" t="s">
        <v>263</v>
      </c>
      <c r="D77" s="109" t="s">
        <v>328</v>
      </c>
      <c r="E77" s="109">
        <v>2008</v>
      </c>
      <c r="F77" s="109">
        <v>90</v>
      </c>
      <c r="G77" s="112" t="s">
        <v>246</v>
      </c>
      <c r="H77" s="109">
        <v>55</v>
      </c>
      <c r="I77" s="109">
        <v>38</v>
      </c>
      <c r="J77" s="112"/>
    </row>
    <row r="78" spans="1:10" s="109" customFormat="1">
      <c r="A78" s="111" t="s">
        <v>187</v>
      </c>
      <c r="B78" s="125" t="s">
        <v>244</v>
      </c>
      <c r="C78" s="109" t="s">
        <v>264</v>
      </c>
      <c r="D78" s="109" t="s">
        <v>265</v>
      </c>
      <c r="E78" s="109">
        <v>2009</v>
      </c>
      <c r="F78" s="109">
        <v>90</v>
      </c>
      <c r="G78" s="112" t="s">
        <v>246</v>
      </c>
      <c r="H78" s="109">
        <v>56</v>
      </c>
      <c r="I78" s="109">
        <v>50</v>
      </c>
      <c r="J78" s="112"/>
    </row>
    <row r="79" spans="1:10" s="109" customFormat="1">
      <c r="A79" s="111" t="s">
        <v>187</v>
      </c>
      <c r="B79" s="125" t="s">
        <v>244</v>
      </c>
      <c r="C79" s="109" t="s">
        <v>52</v>
      </c>
      <c r="D79" s="109" t="s">
        <v>42</v>
      </c>
      <c r="E79" s="109">
        <v>2006</v>
      </c>
      <c r="F79" s="109">
        <v>90</v>
      </c>
      <c r="G79" s="112" t="s">
        <v>246</v>
      </c>
      <c r="H79" s="109">
        <v>60</v>
      </c>
      <c r="I79" s="109">
        <v>44</v>
      </c>
      <c r="J79" s="112"/>
    </row>
    <row r="80" spans="1:10" s="110" customFormat="1">
      <c r="A80" s="113" t="s">
        <v>188</v>
      </c>
      <c r="B80" s="126" t="s">
        <v>244</v>
      </c>
      <c r="C80" s="110" t="s">
        <v>53</v>
      </c>
      <c r="D80" s="110" t="s">
        <v>262</v>
      </c>
      <c r="E80" s="110">
        <v>2005</v>
      </c>
      <c r="F80" s="110">
        <v>90</v>
      </c>
      <c r="G80" s="114" t="s">
        <v>246</v>
      </c>
      <c r="H80" s="110">
        <v>73</v>
      </c>
      <c r="I80" s="110">
        <v>46</v>
      </c>
      <c r="J80" s="114"/>
    </row>
    <row r="81" spans="1:10" s="110" customFormat="1">
      <c r="A81" s="113" t="s">
        <v>188</v>
      </c>
      <c r="B81" s="126" t="s">
        <v>244</v>
      </c>
      <c r="C81" s="110" t="s">
        <v>50</v>
      </c>
      <c r="D81" s="110" t="s">
        <v>35</v>
      </c>
      <c r="E81" s="110">
        <v>2006</v>
      </c>
      <c r="F81" s="110">
        <v>90</v>
      </c>
      <c r="G81" s="114" t="s">
        <v>246</v>
      </c>
      <c r="H81" s="110">
        <v>66</v>
      </c>
      <c r="I81" s="110">
        <v>44</v>
      </c>
      <c r="J81" s="114">
        <v>10</v>
      </c>
    </row>
    <row r="82" spans="1:10" s="110" customFormat="1">
      <c r="A82" s="113" t="s">
        <v>188</v>
      </c>
      <c r="B82" s="126" t="s">
        <v>244</v>
      </c>
      <c r="C82" s="110" t="s">
        <v>99</v>
      </c>
      <c r="D82" s="110" t="s">
        <v>37</v>
      </c>
      <c r="E82" s="110">
        <v>1964</v>
      </c>
      <c r="F82" s="110" t="s">
        <v>66</v>
      </c>
      <c r="G82" s="114" t="s">
        <v>43</v>
      </c>
      <c r="H82" s="110">
        <v>58</v>
      </c>
      <c r="I82" s="110">
        <v>52</v>
      </c>
      <c r="J82" s="114"/>
    </row>
    <row r="83" spans="1:10" s="110" customFormat="1">
      <c r="A83" s="113" t="s">
        <v>188</v>
      </c>
      <c r="B83" s="126" t="s">
        <v>244</v>
      </c>
      <c r="C83" s="110" t="s">
        <v>55</v>
      </c>
      <c r="D83" s="110" t="s">
        <v>19</v>
      </c>
      <c r="E83" s="110">
        <v>1964</v>
      </c>
      <c r="F83" s="110" t="s">
        <v>66</v>
      </c>
      <c r="G83" s="114" t="s">
        <v>43</v>
      </c>
      <c r="H83" s="110">
        <v>65</v>
      </c>
      <c r="I83" s="110">
        <v>44</v>
      </c>
      <c r="J83" s="114"/>
    </row>
    <row r="84" spans="1:10" s="109" customFormat="1">
      <c r="A84" s="111" t="s">
        <v>325</v>
      </c>
      <c r="B84" s="125" t="s">
        <v>244</v>
      </c>
      <c r="C84" s="109" t="s">
        <v>269</v>
      </c>
      <c r="D84" s="109" t="s">
        <v>22</v>
      </c>
      <c r="E84" s="109">
        <v>1969</v>
      </c>
      <c r="F84" s="109">
        <v>90</v>
      </c>
      <c r="G84" s="112" t="s">
        <v>246</v>
      </c>
      <c r="H84" s="109">
        <v>48</v>
      </c>
      <c r="I84" s="109">
        <v>47</v>
      </c>
      <c r="J84" s="112"/>
    </row>
    <row r="85" spans="1:10" s="109" customFormat="1">
      <c r="A85" s="111" t="s">
        <v>325</v>
      </c>
      <c r="B85" s="125" t="s">
        <v>286</v>
      </c>
      <c r="C85" s="109" t="s">
        <v>86</v>
      </c>
      <c r="D85" s="109" t="s">
        <v>24</v>
      </c>
      <c r="E85" s="109">
        <v>1941</v>
      </c>
      <c r="F85" s="109" t="s">
        <v>221</v>
      </c>
      <c r="G85" s="112" t="s">
        <v>43</v>
      </c>
      <c r="H85" s="109">
        <v>53</v>
      </c>
      <c r="I85" s="109">
        <v>40</v>
      </c>
      <c r="J85" s="112"/>
    </row>
    <row r="86" spans="1:10" s="109" customFormat="1">
      <c r="A86" s="111" t="s">
        <v>325</v>
      </c>
      <c r="B86" s="125" t="s">
        <v>244</v>
      </c>
      <c r="C86" s="109" t="s">
        <v>93</v>
      </c>
      <c r="D86" s="109" t="s">
        <v>18</v>
      </c>
      <c r="E86" s="109">
        <v>1967</v>
      </c>
      <c r="F86" s="109" t="s">
        <v>224</v>
      </c>
      <c r="G86" s="112" t="s">
        <v>16</v>
      </c>
      <c r="H86" s="109">
        <v>62</v>
      </c>
      <c r="I86" s="109">
        <v>50</v>
      </c>
      <c r="J86" s="112"/>
    </row>
    <row r="87" spans="1:10">
      <c r="A87" s="115" t="s">
        <v>241</v>
      </c>
      <c r="C87" s="108" t="s">
        <v>282</v>
      </c>
      <c r="D87" s="108" t="s">
        <v>32</v>
      </c>
      <c r="E87" s="108">
        <v>1946</v>
      </c>
      <c r="F87" s="108">
        <v>90</v>
      </c>
      <c r="G87" s="116" t="s">
        <v>246</v>
      </c>
      <c r="I87" s="108">
        <v>44</v>
      </c>
    </row>
    <row r="88" spans="1:10">
      <c r="A88" s="115" t="s">
        <v>241</v>
      </c>
      <c r="C88" s="108" t="s">
        <v>302</v>
      </c>
      <c r="D88" s="108" t="s">
        <v>300</v>
      </c>
      <c r="E88" s="108">
        <v>1948</v>
      </c>
      <c r="F88" s="108" t="s">
        <v>66</v>
      </c>
      <c r="G88" s="116" t="s">
        <v>43</v>
      </c>
      <c r="H88" s="108">
        <v>60</v>
      </c>
      <c r="I88" s="108">
        <v>48</v>
      </c>
    </row>
    <row r="89" spans="1:10">
      <c r="A89" s="115" t="s">
        <v>241</v>
      </c>
      <c r="C89" s="108" t="s">
        <v>129</v>
      </c>
      <c r="D89" s="108" t="s">
        <v>98</v>
      </c>
      <c r="E89" s="108">
        <v>1956</v>
      </c>
      <c r="F89" s="108" t="s">
        <v>66</v>
      </c>
      <c r="G89" s="116" t="s">
        <v>43</v>
      </c>
      <c r="H89" s="108">
        <v>68</v>
      </c>
      <c r="I89" s="108">
        <v>47</v>
      </c>
    </row>
    <row r="90" spans="1:10">
      <c r="A90" s="115" t="s">
        <v>241</v>
      </c>
      <c r="C90" s="108" t="s">
        <v>239</v>
      </c>
      <c r="D90" s="108" t="s">
        <v>257</v>
      </c>
      <c r="E90" s="108">
        <v>1961</v>
      </c>
      <c r="F90" s="108">
        <v>90</v>
      </c>
      <c r="G90" s="116" t="s">
        <v>246</v>
      </c>
      <c r="H90" s="108">
        <v>44</v>
      </c>
      <c r="I90" s="108">
        <v>50</v>
      </c>
    </row>
    <row r="91" spans="1:10">
      <c r="A91" s="115" t="s">
        <v>241</v>
      </c>
      <c r="C91" s="108" t="s">
        <v>320</v>
      </c>
      <c r="D91" s="108" t="s">
        <v>39</v>
      </c>
      <c r="E91" s="108">
        <v>1961</v>
      </c>
      <c r="F91" s="108" t="s">
        <v>221</v>
      </c>
      <c r="G91" s="116" t="s">
        <v>43</v>
      </c>
      <c r="H91" s="108">
        <v>38</v>
      </c>
      <c r="I91" s="108">
        <v>37</v>
      </c>
    </row>
    <row r="92" spans="1:10">
      <c r="A92" s="115" t="s">
        <v>279</v>
      </c>
      <c r="C92" s="108" t="s">
        <v>284</v>
      </c>
      <c r="D92" s="108" t="s">
        <v>32</v>
      </c>
      <c r="E92" s="108">
        <v>1963</v>
      </c>
      <c r="F92" s="108" t="s">
        <v>285</v>
      </c>
      <c r="G92" s="116" t="s">
        <v>16</v>
      </c>
      <c r="H92" s="108">
        <v>69</v>
      </c>
      <c r="I92" s="108">
        <v>55</v>
      </c>
      <c r="J92" s="116">
        <v>8</v>
      </c>
    </row>
    <row r="93" spans="1:10">
      <c r="A93" s="115" t="s">
        <v>241</v>
      </c>
      <c r="B93" s="128" t="s">
        <v>108</v>
      </c>
      <c r="C93" s="108" t="s">
        <v>207</v>
      </c>
      <c r="D93" s="108" t="s">
        <v>208</v>
      </c>
      <c r="E93" s="108">
        <v>1970</v>
      </c>
      <c r="F93" s="108">
        <v>90</v>
      </c>
      <c r="G93" s="116" t="s">
        <v>246</v>
      </c>
      <c r="H93" s="108">
        <v>43</v>
      </c>
    </row>
    <row r="94" spans="1:10">
      <c r="A94" s="115" t="s">
        <v>241</v>
      </c>
      <c r="B94" s="128" t="s">
        <v>108</v>
      </c>
      <c r="C94" s="108" t="s">
        <v>226</v>
      </c>
      <c r="D94" s="108" t="s">
        <v>227</v>
      </c>
      <c r="E94" s="108">
        <v>1977</v>
      </c>
      <c r="F94" s="108">
        <v>90</v>
      </c>
      <c r="G94" s="116" t="s">
        <v>246</v>
      </c>
      <c r="H94" s="108">
        <v>51</v>
      </c>
      <c r="I94" s="108">
        <v>44</v>
      </c>
    </row>
    <row r="95" spans="1:10">
      <c r="A95" s="115" t="s">
        <v>241</v>
      </c>
      <c r="C95" s="108" t="s">
        <v>258</v>
      </c>
      <c r="D95" s="108" t="s">
        <v>218</v>
      </c>
      <c r="E95" s="108">
        <v>1979</v>
      </c>
      <c r="F95" s="108" t="s">
        <v>221</v>
      </c>
      <c r="G95" s="116" t="s">
        <v>43</v>
      </c>
      <c r="H95" s="108">
        <v>64</v>
      </c>
      <c r="I95" s="108">
        <v>51</v>
      </c>
    </row>
    <row r="96" spans="1:10">
      <c r="A96" s="115" t="s">
        <v>241</v>
      </c>
      <c r="B96" s="128" t="s">
        <v>108</v>
      </c>
      <c r="C96" s="108" t="s">
        <v>226</v>
      </c>
      <c r="D96" s="108" t="s">
        <v>216</v>
      </c>
      <c r="E96" s="108">
        <v>1980</v>
      </c>
      <c r="F96" s="108">
        <v>90</v>
      </c>
      <c r="G96" s="116" t="s">
        <v>246</v>
      </c>
      <c r="H96" s="108">
        <v>58</v>
      </c>
      <c r="I96" s="108">
        <v>34</v>
      </c>
    </row>
    <row r="97" spans="1:10">
      <c r="A97" s="115" t="s">
        <v>241</v>
      </c>
      <c r="C97" s="108" t="s">
        <v>311</v>
      </c>
      <c r="D97" s="108" t="s">
        <v>79</v>
      </c>
      <c r="E97" s="108">
        <v>1986</v>
      </c>
      <c r="F97" s="108">
        <v>90</v>
      </c>
      <c r="G97" s="116" t="s">
        <v>246</v>
      </c>
      <c r="H97" s="108">
        <v>51</v>
      </c>
      <c r="I97" s="108">
        <v>45</v>
      </c>
    </row>
    <row r="98" spans="1:10">
      <c r="A98" s="115" t="s">
        <v>241</v>
      </c>
      <c r="C98" s="108" t="s">
        <v>86</v>
      </c>
      <c r="D98" s="108" t="s">
        <v>222</v>
      </c>
      <c r="E98" s="108">
        <v>1993</v>
      </c>
      <c r="F98" s="108" t="s">
        <v>224</v>
      </c>
      <c r="G98" s="116" t="s">
        <v>16</v>
      </c>
      <c r="H98" s="108">
        <v>73</v>
      </c>
      <c r="J98" s="116">
        <v>10</v>
      </c>
    </row>
    <row r="99" spans="1:10">
      <c r="A99" s="115" t="s">
        <v>241</v>
      </c>
      <c r="B99" s="128" t="s">
        <v>108</v>
      </c>
      <c r="C99" s="108" t="s">
        <v>207</v>
      </c>
      <c r="D99" s="108" t="s">
        <v>209</v>
      </c>
      <c r="E99" s="108">
        <v>1996</v>
      </c>
      <c r="F99" s="108">
        <v>90</v>
      </c>
      <c r="G99" s="116" t="s">
        <v>246</v>
      </c>
      <c r="H99" s="108">
        <v>65</v>
      </c>
    </row>
    <row r="100" spans="1:10">
      <c r="A100" s="115" t="s">
        <v>241</v>
      </c>
      <c r="B100" s="128" t="s">
        <v>108</v>
      </c>
      <c r="C100" s="108" t="s">
        <v>207</v>
      </c>
      <c r="D100" s="108" t="s">
        <v>210</v>
      </c>
      <c r="E100" s="108">
        <v>1998</v>
      </c>
      <c r="F100" s="108">
        <v>90</v>
      </c>
      <c r="G100" s="116" t="s">
        <v>246</v>
      </c>
      <c r="H100" s="108">
        <v>50</v>
      </c>
    </row>
    <row r="101" spans="1:10">
      <c r="A101" s="115" t="s">
        <v>279</v>
      </c>
      <c r="C101" s="108" t="s">
        <v>305</v>
      </c>
      <c r="D101" s="108" t="s">
        <v>175</v>
      </c>
      <c r="E101" s="108">
        <v>1998</v>
      </c>
      <c r="F101" s="108">
        <v>90</v>
      </c>
      <c r="G101" s="116" t="s">
        <v>246</v>
      </c>
      <c r="H101" s="108">
        <v>61</v>
      </c>
      <c r="I101" s="108">
        <v>44</v>
      </c>
    </row>
    <row r="102" spans="1:10">
      <c r="A102" s="115" t="s">
        <v>241</v>
      </c>
      <c r="C102" s="108" t="s">
        <v>239</v>
      </c>
      <c r="D102" s="108" t="s">
        <v>271</v>
      </c>
      <c r="E102" s="108">
        <v>2000</v>
      </c>
      <c r="F102" s="108">
        <v>90</v>
      </c>
      <c r="G102" s="116" t="s">
        <v>246</v>
      </c>
      <c r="I102" s="108">
        <v>32</v>
      </c>
    </row>
    <row r="103" spans="1:10">
      <c r="A103" s="115" t="s">
        <v>241</v>
      </c>
      <c r="B103" s="128" t="s">
        <v>108</v>
      </c>
      <c r="C103" s="108" t="s">
        <v>115</v>
      </c>
      <c r="D103" s="108" t="s">
        <v>240</v>
      </c>
      <c r="E103" s="108">
        <v>2003</v>
      </c>
      <c r="F103" s="108">
        <v>90</v>
      </c>
      <c r="G103" s="116" t="s">
        <v>246</v>
      </c>
      <c r="I103" s="108">
        <v>32</v>
      </c>
    </row>
    <row r="104" spans="1:10">
      <c r="A104" s="115" t="s">
        <v>279</v>
      </c>
      <c r="C104" s="108" t="s">
        <v>122</v>
      </c>
      <c r="D104" s="108" t="s">
        <v>278</v>
      </c>
      <c r="E104" s="108">
        <v>2007</v>
      </c>
      <c r="F104" s="108">
        <v>90</v>
      </c>
      <c r="G104" s="116" t="s">
        <v>246</v>
      </c>
      <c r="H104" s="108">
        <v>63</v>
      </c>
      <c r="I104" s="108">
        <v>51</v>
      </c>
    </row>
    <row r="105" spans="1:10">
      <c r="A105" s="115" t="s">
        <v>241</v>
      </c>
      <c r="C105" s="108" t="s">
        <v>239</v>
      </c>
      <c r="D105" s="108" t="s">
        <v>293</v>
      </c>
      <c r="E105" s="108">
        <v>2008</v>
      </c>
      <c r="F105" s="108">
        <v>90</v>
      </c>
      <c r="G105" s="116" t="s">
        <v>246</v>
      </c>
      <c r="I105" s="108">
        <v>21</v>
      </c>
    </row>
    <row r="106" spans="1:10">
      <c r="A106" s="115" t="s">
        <v>241</v>
      </c>
      <c r="C106" s="108" t="s">
        <v>308</v>
      </c>
      <c r="D106" s="108" t="s">
        <v>310</v>
      </c>
      <c r="E106" s="108">
        <v>1981</v>
      </c>
      <c r="F106" s="108">
        <v>90</v>
      </c>
      <c r="G106" s="116" t="s">
        <v>246</v>
      </c>
      <c r="H106" s="108">
        <v>57</v>
      </c>
      <c r="I106" s="108">
        <v>50</v>
      </c>
    </row>
    <row r="107" spans="1:10">
      <c r="A107" s="115" t="s">
        <v>321</v>
      </c>
      <c r="C107" s="108" t="s">
        <v>322</v>
      </c>
      <c r="D107" s="108" t="s">
        <v>323</v>
      </c>
      <c r="E107" s="108">
        <v>1973</v>
      </c>
      <c r="F107" s="108">
        <v>90</v>
      </c>
      <c r="G107" s="116" t="s">
        <v>246</v>
      </c>
      <c r="H107" s="108">
        <v>40</v>
      </c>
      <c r="I107" s="108">
        <v>37</v>
      </c>
    </row>
  </sheetData>
  <autoFilter ref="A1:J107" xr:uid="{48A9A001-811A-4633-B789-C8F7248052E7}"/>
  <sortState xmlns:xlrd2="http://schemas.microsoft.com/office/spreadsheetml/2017/richdata2" ref="A2:J89">
    <sortCondition ref="A75:A89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71B93-4884-421E-AEFA-90388A40B78A}">
  <sheetPr>
    <tabColor rgb="FFFF0000"/>
  </sheetPr>
  <dimension ref="A1:M86"/>
  <sheetViews>
    <sheetView workbookViewId="0">
      <pane ySplit="1" topLeftCell="A14" activePane="bottomLeft" state="frozen"/>
      <selection pane="bottomLeft" activeCell="D1" sqref="D1:H1048576"/>
    </sheetView>
  </sheetViews>
  <sheetFormatPr baseColWidth="10" defaultColWidth="9" defaultRowHeight="15"/>
  <cols>
    <col min="1" max="1" width="29.09765625" style="115" bestFit="1" customWidth="1"/>
    <col min="2" max="2" width="13" style="127" customWidth="1"/>
    <col min="3" max="3" width="11.34765625" style="108" customWidth="1"/>
    <col min="4" max="4" width="12" style="108" customWidth="1"/>
    <col min="5" max="5" width="7.09765625" style="108" customWidth="1"/>
    <col min="6" max="6" width="18.09765625" style="108" customWidth="1"/>
    <col min="7" max="7" width="13.75" style="116" customWidth="1"/>
    <col min="8" max="8" width="14.84765625" style="108" customWidth="1"/>
    <col min="9" max="9" width="15.5" style="108" customWidth="1"/>
    <col min="10" max="10" width="8.5" style="108" bestFit="1" customWidth="1"/>
    <col min="11" max="12" width="8.5" style="108" customWidth="1"/>
    <col min="13" max="13" width="12" style="116" customWidth="1"/>
    <col min="14" max="16384" width="9" style="108"/>
  </cols>
  <sheetData>
    <row r="1" spans="1:13" s="137" customFormat="1">
      <c r="A1" s="132" t="s">
        <v>162</v>
      </c>
      <c r="B1" s="132" t="s">
        <v>242</v>
      </c>
      <c r="C1" s="133" t="s">
        <v>160</v>
      </c>
      <c r="D1" s="133" t="s">
        <v>159</v>
      </c>
      <c r="E1" s="133" t="s">
        <v>158</v>
      </c>
      <c r="F1" s="133" t="s">
        <v>0</v>
      </c>
      <c r="G1" s="134" t="s">
        <v>245</v>
      </c>
      <c r="H1" s="135" t="s">
        <v>350</v>
      </c>
      <c r="I1" s="135" t="s">
        <v>112</v>
      </c>
      <c r="J1" s="135" t="s">
        <v>354</v>
      </c>
      <c r="K1" s="135" t="s">
        <v>355</v>
      </c>
      <c r="L1" s="135" t="s">
        <v>356</v>
      </c>
      <c r="M1" s="136" t="s">
        <v>249</v>
      </c>
    </row>
    <row r="2" spans="1:13" s="109" customFormat="1">
      <c r="A2" s="111" t="s">
        <v>353</v>
      </c>
      <c r="B2" s="125" t="s">
        <v>243</v>
      </c>
      <c r="C2" s="109" t="s">
        <v>174</v>
      </c>
      <c r="D2" s="109" t="s">
        <v>206</v>
      </c>
      <c r="E2" s="109">
        <v>1949</v>
      </c>
      <c r="F2" s="109" t="s">
        <v>66</v>
      </c>
      <c r="G2" s="112" t="s">
        <v>43</v>
      </c>
      <c r="H2" s="109">
        <v>61</v>
      </c>
      <c r="I2" s="109">
        <v>44</v>
      </c>
      <c r="J2" s="109">
        <f>H2+I2</f>
        <v>105</v>
      </c>
      <c r="K2" s="109">
        <f>SUM(H2:H5)</f>
        <v>251</v>
      </c>
      <c r="L2" s="109">
        <f>SUM(J2:J5)</f>
        <v>399</v>
      </c>
      <c r="M2" s="112"/>
    </row>
    <row r="3" spans="1:13" s="109" customFormat="1">
      <c r="A3" s="111" t="s">
        <v>353</v>
      </c>
      <c r="B3" s="125" t="s">
        <v>243</v>
      </c>
      <c r="C3" s="109" t="s">
        <v>60</v>
      </c>
      <c r="D3" s="109" t="s">
        <v>32</v>
      </c>
      <c r="E3" s="109">
        <v>1954</v>
      </c>
      <c r="F3" s="109" t="s">
        <v>66</v>
      </c>
      <c r="G3" s="112" t="s">
        <v>43</v>
      </c>
      <c r="H3" s="109">
        <v>67</v>
      </c>
      <c r="I3" s="109">
        <v>52</v>
      </c>
      <c r="J3" s="109">
        <f t="shared" ref="J3:J66" si="0">H3+I3</f>
        <v>119</v>
      </c>
      <c r="M3" s="112">
        <v>10</v>
      </c>
    </row>
    <row r="4" spans="1:13" s="109" customFormat="1">
      <c r="A4" s="111" t="s">
        <v>353</v>
      </c>
      <c r="B4" s="125" t="s">
        <v>243</v>
      </c>
      <c r="C4" s="109" t="s">
        <v>178</v>
      </c>
      <c r="D4" s="109" t="s">
        <v>220</v>
      </c>
      <c r="E4" s="109">
        <v>1989</v>
      </c>
      <c r="F4" s="109" t="s">
        <v>221</v>
      </c>
      <c r="G4" s="112" t="s">
        <v>43</v>
      </c>
      <c r="H4" s="109">
        <v>57</v>
      </c>
      <c r="J4" s="109">
        <f t="shared" si="0"/>
        <v>57</v>
      </c>
      <c r="M4" s="112"/>
    </row>
    <row r="5" spans="1:13" s="109" customFormat="1">
      <c r="A5" s="111" t="s">
        <v>353</v>
      </c>
      <c r="B5" s="125" t="s">
        <v>243</v>
      </c>
      <c r="C5" s="109" t="s">
        <v>39</v>
      </c>
      <c r="D5" s="109" t="s">
        <v>218</v>
      </c>
      <c r="E5" s="109">
        <v>1990</v>
      </c>
      <c r="F5" s="109">
        <v>90</v>
      </c>
      <c r="G5" s="112" t="s">
        <v>246</v>
      </c>
      <c r="H5" s="109">
        <v>66</v>
      </c>
      <c r="I5" s="109">
        <v>52</v>
      </c>
      <c r="J5" s="109">
        <f t="shared" si="0"/>
        <v>118</v>
      </c>
      <c r="M5" s="112"/>
    </row>
    <row r="6" spans="1:13" s="110" customFormat="1">
      <c r="A6" s="113" t="s">
        <v>223</v>
      </c>
      <c r="B6" s="126" t="s">
        <v>243</v>
      </c>
      <c r="C6" s="110" t="s">
        <v>178</v>
      </c>
      <c r="D6" s="110" t="s">
        <v>225</v>
      </c>
      <c r="E6" s="110">
        <v>1960</v>
      </c>
      <c r="F6" s="110">
        <v>90</v>
      </c>
      <c r="G6" s="114" t="s">
        <v>246</v>
      </c>
      <c r="H6" s="110">
        <v>68</v>
      </c>
      <c r="I6" s="110">
        <v>41</v>
      </c>
      <c r="J6" s="109">
        <f t="shared" si="0"/>
        <v>109</v>
      </c>
      <c r="K6" s="109">
        <f>SUM(H6:H9)</f>
        <v>263</v>
      </c>
      <c r="L6" s="109">
        <f>SUM(J6:J9)</f>
        <v>348</v>
      </c>
      <c r="M6" s="114">
        <v>10</v>
      </c>
    </row>
    <row r="7" spans="1:13" s="110" customFormat="1">
      <c r="A7" s="113" t="s">
        <v>223</v>
      </c>
      <c r="B7" s="126" t="s">
        <v>243</v>
      </c>
      <c r="C7" s="110" t="s">
        <v>69</v>
      </c>
      <c r="D7" s="110" t="s">
        <v>70</v>
      </c>
      <c r="E7" s="110">
        <v>1972</v>
      </c>
      <c r="F7" s="110">
        <v>90</v>
      </c>
      <c r="G7" s="114" t="s">
        <v>246</v>
      </c>
      <c r="H7" s="110">
        <v>65</v>
      </c>
      <c r="I7" s="109"/>
      <c r="J7" s="109">
        <f t="shared" si="0"/>
        <v>65</v>
      </c>
      <c r="K7" s="109"/>
      <c r="L7" s="109"/>
      <c r="M7" s="114"/>
    </row>
    <row r="8" spans="1:13" s="110" customFormat="1">
      <c r="A8" s="113" t="s">
        <v>223</v>
      </c>
      <c r="B8" s="126" t="s">
        <v>243</v>
      </c>
      <c r="C8" s="110" t="s">
        <v>172</v>
      </c>
      <c r="D8" s="110" t="s">
        <v>222</v>
      </c>
      <c r="E8" s="110">
        <v>1976</v>
      </c>
      <c r="F8" s="110">
        <v>90</v>
      </c>
      <c r="G8" s="114" t="s">
        <v>246</v>
      </c>
      <c r="H8" s="110">
        <v>66</v>
      </c>
      <c r="I8" s="110">
        <v>44</v>
      </c>
      <c r="J8" s="109">
        <f t="shared" si="0"/>
        <v>110</v>
      </c>
      <c r="K8" s="109"/>
      <c r="L8" s="109"/>
      <c r="M8" s="114"/>
    </row>
    <row r="9" spans="1:13" s="110" customFormat="1">
      <c r="A9" s="113" t="s">
        <v>223</v>
      </c>
      <c r="B9" s="126" t="s">
        <v>243</v>
      </c>
      <c r="C9" s="110" t="s">
        <v>219</v>
      </c>
      <c r="D9" s="110" t="s">
        <v>103</v>
      </c>
      <c r="E9" s="110">
        <v>1992</v>
      </c>
      <c r="F9" s="110">
        <v>90</v>
      </c>
      <c r="G9" s="114" t="s">
        <v>246</v>
      </c>
      <c r="H9" s="110">
        <v>64</v>
      </c>
      <c r="I9" s="109"/>
      <c r="J9" s="109">
        <f t="shared" si="0"/>
        <v>64</v>
      </c>
      <c r="K9" s="109"/>
      <c r="L9" s="109"/>
      <c r="M9" s="114"/>
    </row>
    <row r="10" spans="1:13" s="109" customFormat="1">
      <c r="A10" s="111" t="s">
        <v>229</v>
      </c>
      <c r="B10" s="125" t="s">
        <v>243</v>
      </c>
      <c r="C10" s="109" t="s">
        <v>174</v>
      </c>
      <c r="D10" s="109" t="s">
        <v>175</v>
      </c>
      <c r="E10" s="109">
        <v>1974</v>
      </c>
      <c r="F10" s="109" t="s">
        <v>221</v>
      </c>
      <c r="G10" s="112" t="s">
        <v>43</v>
      </c>
      <c r="H10" s="109">
        <v>72</v>
      </c>
      <c r="I10" s="109">
        <v>50</v>
      </c>
      <c r="J10" s="109">
        <f t="shared" si="0"/>
        <v>122</v>
      </c>
      <c r="K10" s="109">
        <f>SUM(H10:H13)</f>
        <v>229</v>
      </c>
      <c r="L10" s="109">
        <f>SUM(J10:J13)</f>
        <v>350</v>
      </c>
      <c r="M10" s="112">
        <v>10</v>
      </c>
    </row>
    <row r="11" spans="1:13" s="109" customFormat="1">
      <c r="A11" s="111" t="s">
        <v>229</v>
      </c>
      <c r="B11" s="125" t="s">
        <v>243</v>
      </c>
      <c r="C11" s="109" t="s">
        <v>230</v>
      </c>
      <c r="D11" s="109" t="s">
        <v>250</v>
      </c>
      <c r="E11" s="109">
        <v>1979</v>
      </c>
      <c r="F11" s="109" t="s">
        <v>66</v>
      </c>
      <c r="G11" s="112" t="s">
        <v>43</v>
      </c>
      <c r="H11" s="109">
        <v>61</v>
      </c>
      <c r="I11" s="109">
        <v>40</v>
      </c>
      <c r="J11" s="109">
        <f t="shared" si="0"/>
        <v>101</v>
      </c>
      <c r="M11" s="112"/>
    </row>
    <row r="12" spans="1:13" s="109" customFormat="1">
      <c r="A12" s="111" t="s">
        <v>229</v>
      </c>
      <c r="B12" s="125" t="s">
        <v>243</v>
      </c>
      <c r="C12" s="109" t="s">
        <v>178</v>
      </c>
      <c r="D12" s="109" t="s">
        <v>180</v>
      </c>
      <c r="E12" s="109">
        <v>1994</v>
      </c>
      <c r="F12" s="109">
        <v>90</v>
      </c>
      <c r="G12" s="112" t="s">
        <v>246</v>
      </c>
      <c r="H12" s="109">
        <v>46</v>
      </c>
      <c r="I12" s="109">
        <v>31</v>
      </c>
      <c r="J12" s="109">
        <f t="shared" si="0"/>
        <v>77</v>
      </c>
      <c r="M12" s="112"/>
    </row>
    <row r="13" spans="1:13" s="109" customFormat="1">
      <c r="A13" s="111" t="s">
        <v>229</v>
      </c>
      <c r="B13" s="125" t="s">
        <v>243</v>
      </c>
      <c r="C13" s="109" t="s">
        <v>174</v>
      </c>
      <c r="D13" s="109" t="s">
        <v>231</v>
      </c>
      <c r="E13" s="109">
        <v>2003</v>
      </c>
      <c r="F13" s="109">
        <v>90</v>
      </c>
      <c r="G13" s="112" t="s">
        <v>246</v>
      </c>
      <c r="H13" s="109">
        <v>50</v>
      </c>
      <c r="J13" s="109">
        <f t="shared" si="0"/>
        <v>50</v>
      </c>
      <c r="M13" s="112"/>
    </row>
    <row r="14" spans="1:13" s="110" customFormat="1">
      <c r="A14" s="113" t="s">
        <v>331</v>
      </c>
      <c r="B14" s="126" t="s">
        <v>243</v>
      </c>
      <c r="C14" s="110" t="s">
        <v>179</v>
      </c>
      <c r="D14" s="110" t="s">
        <v>70</v>
      </c>
      <c r="E14" s="110">
        <v>1962</v>
      </c>
      <c r="F14" s="110">
        <v>90</v>
      </c>
      <c r="G14" s="114" t="s">
        <v>246</v>
      </c>
      <c r="H14" s="110">
        <v>60</v>
      </c>
      <c r="I14" s="110">
        <v>51</v>
      </c>
      <c r="J14" s="109">
        <f t="shared" si="0"/>
        <v>111</v>
      </c>
      <c r="K14" s="109">
        <f>SUM(H14:H17)</f>
        <v>209</v>
      </c>
      <c r="L14" s="109">
        <f>SUM(J14:J17)</f>
        <v>307</v>
      </c>
      <c r="M14" s="114"/>
    </row>
    <row r="15" spans="1:13" s="110" customFormat="1">
      <c r="A15" s="113" t="s">
        <v>331</v>
      </c>
      <c r="B15" s="126" t="s">
        <v>243</v>
      </c>
      <c r="C15" s="110" t="s">
        <v>64</v>
      </c>
      <c r="D15" s="110" t="s">
        <v>71</v>
      </c>
      <c r="E15" s="110">
        <v>1968</v>
      </c>
      <c r="F15" s="110">
        <v>90</v>
      </c>
      <c r="G15" s="114" t="s">
        <v>246</v>
      </c>
      <c r="H15" s="110">
        <v>66</v>
      </c>
      <c r="I15" s="109"/>
      <c r="J15" s="109">
        <f t="shared" si="0"/>
        <v>66</v>
      </c>
      <c r="K15" s="109"/>
      <c r="L15" s="109"/>
      <c r="M15" s="114">
        <v>10</v>
      </c>
    </row>
    <row r="16" spans="1:13" s="110" customFormat="1">
      <c r="A16" s="113" t="s">
        <v>331</v>
      </c>
      <c r="B16" s="126" t="s">
        <v>243</v>
      </c>
      <c r="C16" s="110" t="s">
        <v>174</v>
      </c>
      <c r="D16" s="110" t="s">
        <v>232</v>
      </c>
      <c r="E16" s="110">
        <v>2006</v>
      </c>
      <c r="F16" s="110">
        <v>90</v>
      </c>
      <c r="G16" s="114" t="s">
        <v>246</v>
      </c>
      <c r="H16" s="110">
        <v>18</v>
      </c>
      <c r="I16" s="109"/>
      <c r="J16" s="109">
        <f t="shared" si="0"/>
        <v>18</v>
      </c>
      <c r="K16" s="109"/>
      <c r="L16" s="109"/>
      <c r="M16" s="114"/>
    </row>
    <row r="17" spans="1:13" s="109" customFormat="1">
      <c r="A17" s="111" t="s">
        <v>275</v>
      </c>
      <c r="B17" s="125" t="s">
        <v>243</v>
      </c>
      <c r="C17" s="109" t="s">
        <v>239</v>
      </c>
      <c r="D17" s="109" t="s">
        <v>274</v>
      </c>
      <c r="E17" s="109">
        <v>1992</v>
      </c>
      <c r="F17" s="109">
        <v>90</v>
      </c>
      <c r="G17" s="112" t="s">
        <v>246</v>
      </c>
      <c r="H17" s="109">
        <v>65</v>
      </c>
      <c r="I17" s="109">
        <v>47</v>
      </c>
      <c r="J17" s="109">
        <f t="shared" si="0"/>
        <v>112</v>
      </c>
      <c r="K17" s="109">
        <f>SUM(H17:H20)</f>
        <v>232</v>
      </c>
      <c r="L17" s="109">
        <f>SUM(J17:J20)</f>
        <v>405</v>
      </c>
      <c r="M17" s="112"/>
    </row>
    <row r="18" spans="1:13" s="109" customFormat="1">
      <c r="A18" s="111" t="s">
        <v>275</v>
      </c>
      <c r="B18" s="125" t="s">
        <v>243</v>
      </c>
      <c r="C18" s="109" t="s">
        <v>276</v>
      </c>
      <c r="D18" s="109" t="s">
        <v>277</v>
      </c>
      <c r="E18" s="109">
        <v>1998</v>
      </c>
      <c r="F18" s="109">
        <v>90</v>
      </c>
      <c r="G18" s="112" t="s">
        <v>246</v>
      </c>
      <c r="H18" s="109">
        <v>51</v>
      </c>
      <c r="I18" s="109">
        <v>48</v>
      </c>
      <c r="J18" s="109">
        <f t="shared" si="0"/>
        <v>99</v>
      </c>
      <c r="M18" s="112"/>
    </row>
    <row r="19" spans="1:13" s="109" customFormat="1">
      <c r="A19" s="111" t="s">
        <v>275</v>
      </c>
      <c r="B19" s="125" t="s">
        <v>243</v>
      </c>
      <c r="C19" s="109" t="s">
        <v>303</v>
      </c>
      <c r="D19" s="109" t="s">
        <v>304</v>
      </c>
      <c r="E19" s="109">
        <v>1998</v>
      </c>
      <c r="F19" s="109">
        <v>90</v>
      </c>
      <c r="G19" s="112" t="s">
        <v>246</v>
      </c>
      <c r="H19" s="109">
        <v>60</v>
      </c>
      <c r="I19" s="109">
        <v>36</v>
      </c>
      <c r="J19" s="109">
        <f t="shared" si="0"/>
        <v>96</v>
      </c>
      <c r="M19" s="112"/>
    </row>
    <row r="20" spans="1:13" s="109" customFormat="1">
      <c r="A20" s="111" t="s">
        <v>275</v>
      </c>
      <c r="B20" s="125" t="s">
        <v>243</v>
      </c>
      <c r="C20" s="109" t="s">
        <v>276</v>
      </c>
      <c r="D20" s="109" t="s">
        <v>222</v>
      </c>
      <c r="E20" s="109">
        <v>2000</v>
      </c>
      <c r="F20" s="109">
        <v>90</v>
      </c>
      <c r="G20" s="112" t="s">
        <v>246</v>
      </c>
      <c r="H20" s="109">
        <v>56</v>
      </c>
      <c r="I20" s="109">
        <v>42</v>
      </c>
      <c r="J20" s="109">
        <f t="shared" si="0"/>
        <v>98</v>
      </c>
      <c r="M20" s="112"/>
    </row>
    <row r="21" spans="1:13" s="110" customFormat="1">
      <c r="A21" s="113" t="s">
        <v>289</v>
      </c>
      <c r="B21" s="126" t="s">
        <v>291</v>
      </c>
      <c r="C21" s="110" t="s">
        <v>239</v>
      </c>
      <c r="D21" s="110" t="s">
        <v>292</v>
      </c>
      <c r="E21" s="110">
        <v>1968</v>
      </c>
      <c r="F21" s="110" t="s">
        <v>301</v>
      </c>
      <c r="G21" s="114" t="s">
        <v>246</v>
      </c>
      <c r="H21" s="110">
        <v>63</v>
      </c>
      <c r="I21" s="110">
        <v>45</v>
      </c>
      <c r="J21" s="109">
        <f t="shared" si="0"/>
        <v>108</v>
      </c>
      <c r="K21" s="109">
        <f>SUM(H21:H24)</f>
        <v>229</v>
      </c>
      <c r="L21" s="109">
        <f>SUM(J21:J24)</f>
        <v>404</v>
      </c>
      <c r="M21" s="114"/>
    </row>
    <row r="22" spans="1:13" s="110" customFormat="1">
      <c r="A22" s="113" t="s">
        <v>289</v>
      </c>
      <c r="B22" s="126" t="s">
        <v>291</v>
      </c>
      <c r="C22" s="110" t="s">
        <v>239</v>
      </c>
      <c r="D22" s="110" t="s">
        <v>290</v>
      </c>
      <c r="E22" s="110">
        <v>1997</v>
      </c>
      <c r="F22" s="110">
        <v>90</v>
      </c>
      <c r="G22" s="114" t="s">
        <v>246</v>
      </c>
      <c r="H22" s="110">
        <v>51</v>
      </c>
      <c r="I22" s="110">
        <v>38</v>
      </c>
      <c r="J22" s="109">
        <f t="shared" si="0"/>
        <v>89</v>
      </c>
      <c r="K22" s="109"/>
      <c r="L22" s="109"/>
      <c r="M22" s="114"/>
    </row>
    <row r="23" spans="1:13" s="110" customFormat="1">
      <c r="A23" s="113" t="s">
        <v>289</v>
      </c>
      <c r="B23" s="126" t="s">
        <v>291</v>
      </c>
      <c r="C23" s="110" t="s">
        <v>287</v>
      </c>
      <c r="D23" s="110" t="s">
        <v>288</v>
      </c>
      <c r="E23" s="110">
        <v>1998</v>
      </c>
      <c r="F23" s="110">
        <v>90</v>
      </c>
      <c r="G23" s="114" t="s">
        <v>246</v>
      </c>
      <c r="H23" s="110">
        <v>54</v>
      </c>
      <c r="I23" s="110">
        <v>40</v>
      </c>
      <c r="J23" s="109">
        <f t="shared" si="0"/>
        <v>94</v>
      </c>
      <c r="K23" s="109"/>
      <c r="L23" s="109"/>
      <c r="M23" s="114"/>
    </row>
    <row r="24" spans="1:13" s="110" customFormat="1">
      <c r="A24" s="113" t="s">
        <v>289</v>
      </c>
      <c r="B24" s="126" t="s">
        <v>243</v>
      </c>
      <c r="C24" s="110" t="s">
        <v>239</v>
      </c>
      <c r="D24" s="110" t="s">
        <v>136</v>
      </c>
      <c r="E24" s="110">
        <v>1999</v>
      </c>
      <c r="F24" s="110">
        <v>90</v>
      </c>
      <c r="G24" s="114" t="s">
        <v>246</v>
      </c>
      <c r="H24" s="110">
        <v>61</v>
      </c>
      <c r="I24" s="110">
        <v>52</v>
      </c>
      <c r="J24" s="109">
        <f t="shared" si="0"/>
        <v>113</v>
      </c>
      <c r="K24" s="109"/>
      <c r="L24" s="109"/>
      <c r="M24" s="114">
        <v>5</v>
      </c>
    </row>
    <row r="25" spans="1:13" s="109" customFormat="1">
      <c r="A25" s="111" t="s">
        <v>314</v>
      </c>
      <c r="B25" s="125" t="s">
        <v>243</v>
      </c>
      <c r="C25" s="109" t="s">
        <v>319</v>
      </c>
      <c r="D25" s="109" t="s">
        <v>114</v>
      </c>
      <c r="E25" s="109">
        <v>1967</v>
      </c>
      <c r="F25" s="109">
        <v>90</v>
      </c>
      <c r="G25" s="112" t="s">
        <v>246</v>
      </c>
      <c r="H25" s="109">
        <v>34</v>
      </c>
      <c r="I25" s="109">
        <v>37</v>
      </c>
      <c r="J25" s="109">
        <f t="shared" si="0"/>
        <v>71</v>
      </c>
      <c r="K25" s="109">
        <f>SUM(H25:H28)</f>
        <v>217</v>
      </c>
      <c r="L25" s="109">
        <f>SUM(J25:J28)</f>
        <v>400</v>
      </c>
      <c r="M25" s="112"/>
    </row>
    <row r="26" spans="1:13" s="109" customFormat="1">
      <c r="A26" s="111" t="s">
        <v>314</v>
      </c>
      <c r="B26" s="125" t="s">
        <v>243</v>
      </c>
      <c r="C26" s="109" t="s">
        <v>316</v>
      </c>
      <c r="D26" s="109" t="s">
        <v>118</v>
      </c>
      <c r="E26" s="109">
        <v>1969</v>
      </c>
      <c r="F26" s="109">
        <v>90</v>
      </c>
      <c r="G26" s="112" t="s">
        <v>246</v>
      </c>
      <c r="H26" s="109">
        <v>58</v>
      </c>
      <c r="I26" s="109">
        <v>48</v>
      </c>
      <c r="J26" s="109">
        <f t="shared" si="0"/>
        <v>106</v>
      </c>
      <c r="M26" s="112"/>
    </row>
    <row r="27" spans="1:13" s="109" customFormat="1">
      <c r="A27" s="111" t="s">
        <v>314</v>
      </c>
      <c r="B27" s="125" t="s">
        <v>243</v>
      </c>
      <c r="C27" s="109" t="s">
        <v>317</v>
      </c>
      <c r="D27" s="109" t="s">
        <v>318</v>
      </c>
      <c r="E27" s="109">
        <v>1998</v>
      </c>
      <c r="F27" s="109">
        <v>90</v>
      </c>
      <c r="G27" s="112" t="s">
        <v>246</v>
      </c>
      <c r="H27" s="109">
        <v>59</v>
      </c>
      <c r="I27" s="109">
        <v>47</v>
      </c>
      <c r="J27" s="109">
        <f t="shared" si="0"/>
        <v>106</v>
      </c>
      <c r="M27" s="112"/>
    </row>
    <row r="28" spans="1:13" s="109" customFormat="1">
      <c r="A28" s="111" t="s">
        <v>314</v>
      </c>
      <c r="B28" s="125" t="s">
        <v>243</v>
      </c>
      <c r="C28" s="109" t="s">
        <v>239</v>
      </c>
      <c r="D28" s="109" t="s">
        <v>315</v>
      </c>
      <c r="G28" s="112"/>
      <c r="H28" s="109">
        <v>66</v>
      </c>
      <c r="I28" s="109">
        <v>51</v>
      </c>
      <c r="J28" s="109">
        <f t="shared" si="0"/>
        <v>117</v>
      </c>
      <c r="M28" s="112">
        <v>10</v>
      </c>
    </row>
    <row r="29" spans="1:13" s="110" customFormat="1">
      <c r="A29" s="113" t="s">
        <v>326</v>
      </c>
      <c r="B29" s="126" t="s">
        <v>243</v>
      </c>
      <c r="C29" s="110" t="s">
        <v>204</v>
      </c>
      <c r="D29" s="110" t="s">
        <v>205</v>
      </c>
      <c r="E29" s="110">
        <v>1958</v>
      </c>
      <c r="F29" s="110">
        <v>90</v>
      </c>
      <c r="G29" s="114" t="s">
        <v>246</v>
      </c>
      <c r="H29" s="110">
        <v>63</v>
      </c>
      <c r="I29" s="110">
        <v>48</v>
      </c>
      <c r="J29" s="109">
        <f t="shared" si="0"/>
        <v>111</v>
      </c>
      <c r="K29" s="109">
        <f>SUM(H29:H32)</f>
        <v>232</v>
      </c>
      <c r="L29" s="109">
        <f>SUM(J29:J32)</f>
        <v>420</v>
      </c>
      <c r="M29" s="114">
        <v>10</v>
      </c>
    </row>
    <row r="30" spans="1:13" s="110" customFormat="1">
      <c r="A30" s="113" t="s">
        <v>326</v>
      </c>
      <c r="B30" s="126" t="s">
        <v>243</v>
      </c>
      <c r="C30" s="110" t="s">
        <v>215</v>
      </c>
      <c r="D30" s="110" t="s">
        <v>216</v>
      </c>
      <c r="E30" s="110">
        <v>1970</v>
      </c>
      <c r="F30" s="110">
        <v>90</v>
      </c>
      <c r="G30" s="114" t="s">
        <v>246</v>
      </c>
      <c r="H30" s="110">
        <v>62</v>
      </c>
      <c r="I30" s="110">
        <v>53</v>
      </c>
      <c r="J30" s="109">
        <f t="shared" si="0"/>
        <v>115</v>
      </c>
      <c r="K30" s="109"/>
      <c r="L30" s="109"/>
      <c r="M30" s="114">
        <v>8</v>
      </c>
    </row>
    <row r="31" spans="1:13" s="110" customFormat="1">
      <c r="A31" s="113" t="s">
        <v>326</v>
      </c>
      <c r="B31" s="126" t="s">
        <v>243</v>
      </c>
      <c r="C31" s="110" t="s">
        <v>211</v>
      </c>
      <c r="D31" s="110" t="s">
        <v>212</v>
      </c>
      <c r="E31" s="110">
        <v>1972</v>
      </c>
      <c r="F31" s="110" t="s">
        <v>66</v>
      </c>
      <c r="G31" s="114" t="s">
        <v>43</v>
      </c>
      <c r="H31" s="110">
        <v>67</v>
      </c>
      <c r="I31" s="110">
        <v>54</v>
      </c>
      <c r="J31" s="109">
        <f t="shared" si="0"/>
        <v>121</v>
      </c>
      <c r="K31" s="109"/>
      <c r="L31" s="109"/>
      <c r="M31" s="114" t="s">
        <v>252</v>
      </c>
    </row>
    <row r="32" spans="1:13" s="109" customFormat="1">
      <c r="A32" s="111" t="s">
        <v>238</v>
      </c>
      <c r="B32" s="125" t="s">
        <v>243</v>
      </c>
      <c r="C32" s="109" t="s">
        <v>115</v>
      </c>
      <c r="D32" s="109" t="s">
        <v>61</v>
      </c>
      <c r="E32" s="109">
        <v>1966</v>
      </c>
      <c r="F32" s="109">
        <v>90</v>
      </c>
      <c r="G32" s="112" t="s">
        <v>246</v>
      </c>
      <c r="H32" s="109">
        <v>40</v>
      </c>
      <c r="I32" s="109">
        <v>33</v>
      </c>
      <c r="J32" s="109">
        <f t="shared" si="0"/>
        <v>73</v>
      </c>
      <c r="K32" s="109">
        <f>SUM(H32:H35)</f>
        <v>239</v>
      </c>
      <c r="L32" s="109">
        <f>SUM(J32:J35)</f>
        <v>429</v>
      </c>
      <c r="M32" s="112"/>
    </row>
    <row r="33" spans="1:13" s="109" customFormat="1">
      <c r="A33" s="111" t="s">
        <v>238</v>
      </c>
      <c r="B33" s="125" t="s">
        <v>243</v>
      </c>
      <c r="C33" s="109" t="s">
        <v>116</v>
      </c>
      <c r="D33" s="109" t="s">
        <v>203</v>
      </c>
      <c r="E33" s="109">
        <v>1971</v>
      </c>
      <c r="F33" s="109">
        <v>90</v>
      </c>
      <c r="G33" s="112" t="s">
        <v>246</v>
      </c>
      <c r="H33" s="109">
        <v>70</v>
      </c>
      <c r="I33" s="109">
        <v>55</v>
      </c>
      <c r="J33" s="109">
        <f t="shared" si="0"/>
        <v>125</v>
      </c>
      <c r="M33" s="112" t="s">
        <v>253</v>
      </c>
    </row>
    <row r="34" spans="1:13" s="109" customFormat="1">
      <c r="A34" s="111" t="s">
        <v>238</v>
      </c>
      <c r="B34" s="125" t="s">
        <v>243</v>
      </c>
      <c r="C34" s="109" t="s">
        <v>239</v>
      </c>
      <c r="D34" s="109" t="s">
        <v>220</v>
      </c>
      <c r="E34" s="109">
        <v>1971</v>
      </c>
      <c r="F34" s="109">
        <v>90</v>
      </c>
      <c r="G34" s="112" t="s">
        <v>246</v>
      </c>
      <c r="H34" s="109">
        <v>61</v>
      </c>
      <c r="I34" s="109">
        <v>50</v>
      </c>
      <c r="J34" s="109">
        <f t="shared" si="0"/>
        <v>111</v>
      </c>
      <c r="M34" s="112"/>
    </row>
    <row r="35" spans="1:13" s="109" customFormat="1">
      <c r="A35" s="111" t="s">
        <v>238</v>
      </c>
      <c r="B35" s="125" t="s">
        <v>243</v>
      </c>
      <c r="C35" s="109" t="s">
        <v>239</v>
      </c>
      <c r="D35" s="109" t="s">
        <v>203</v>
      </c>
      <c r="E35" s="109">
        <v>1992</v>
      </c>
      <c r="F35" s="109">
        <v>90</v>
      </c>
      <c r="G35" s="112" t="s">
        <v>246</v>
      </c>
      <c r="H35" s="109">
        <v>68</v>
      </c>
      <c r="I35" s="109">
        <v>52</v>
      </c>
      <c r="J35" s="109">
        <f t="shared" si="0"/>
        <v>120</v>
      </c>
      <c r="M35" s="112"/>
    </row>
    <row r="36" spans="1:13" s="110" customFormat="1">
      <c r="A36" s="113" t="s">
        <v>329</v>
      </c>
      <c r="B36" s="126" t="s">
        <v>291</v>
      </c>
      <c r="C36" s="110" t="s">
        <v>297</v>
      </c>
      <c r="D36" s="110" t="s">
        <v>79</v>
      </c>
      <c r="E36" s="110">
        <v>1957</v>
      </c>
      <c r="F36" s="110" t="s">
        <v>301</v>
      </c>
      <c r="G36" s="114" t="s">
        <v>246</v>
      </c>
      <c r="H36" s="110">
        <v>65</v>
      </c>
      <c r="I36" s="110">
        <v>52</v>
      </c>
      <c r="J36" s="109">
        <f t="shared" si="0"/>
        <v>117</v>
      </c>
      <c r="K36" s="109">
        <f>SUM(H36:H39)</f>
        <v>197</v>
      </c>
      <c r="L36" s="109">
        <f>SUM(J36:J39)</f>
        <v>322</v>
      </c>
      <c r="M36" s="114"/>
    </row>
    <row r="37" spans="1:13" s="110" customFormat="1">
      <c r="A37" s="113" t="s">
        <v>329</v>
      </c>
      <c r="B37" s="126" t="s">
        <v>291</v>
      </c>
      <c r="C37" s="110" t="s">
        <v>295</v>
      </c>
      <c r="D37" s="110" t="s">
        <v>296</v>
      </c>
      <c r="E37" s="110">
        <v>1982</v>
      </c>
      <c r="F37" s="110">
        <v>90</v>
      </c>
      <c r="G37" s="114" t="s">
        <v>246</v>
      </c>
      <c r="H37" s="110">
        <v>41</v>
      </c>
      <c r="I37" s="110">
        <v>19</v>
      </c>
      <c r="J37" s="109">
        <f t="shared" si="0"/>
        <v>60</v>
      </c>
      <c r="K37" s="109"/>
      <c r="L37" s="109"/>
      <c r="M37" s="114"/>
    </row>
    <row r="38" spans="1:13" s="110" customFormat="1">
      <c r="A38" s="113" t="s">
        <v>329</v>
      </c>
      <c r="B38" s="126" t="s">
        <v>291</v>
      </c>
      <c r="C38" s="110" t="s">
        <v>298</v>
      </c>
      <c r="D38" s="110" t="s">
        <v>268</v>
      </c>
      <c r="E38" s="110">
        <v>1984</v>
      </c>
      <c r="F38" s="110">
        <v>90</v>
      </c>
      <c r="G38" s="114" t="s">
        <v>246</v>
      </c>
      <c r="H38" s="110">
        <v>49</v>
      </c>
      <c r="I38" s="110">
        <v>24</v>
      </c>
      <c r="J38" s="109">
        <f t="shared" si="0"/>
        <v>73</v>
      </c>
      <c r="K38" s="109"/>
      <c r="L38" s="109"/>
      <c r="M38" s="114"/>
    </row>
    <row r="39" spans="1:13" s="110" customFormat="1">
      <c r="A39" s="113" t="s">
        <v>329</v>
      </c>
      <c r="B39" s="126" t="s">
        <v>291</v>
      </c>
      <c r="C39" s="110" t="s">
        <v>297</v>
      </c>
      <c r="D39" s="110" t="s">
        <v>299</v>
      </c>
      <c r="E39" s="110">
        <v>1985</v>
      </c>
      <c r="F39" s="110">
        <v>90</v>
      </c>
      <c r="G39" s="114" t="s">
        <v>246</v>
      </c>
      <c r="H39" s="110">
        <v>42</v>
      </c>
      <c r="I39" s="110">
        <v>30</v>
      </c>
      <c r="J39" s="109">
        <f t="shared" si="0"/>
        <v>72</v>
      </c>
      <c r="K39" s="109"/>
      <c r="L39" s="109"/>
      <c r="M39" s="114"/>
    </row>
    <row r="40" spans="1:13" s="109" customFormat="1">
      <c r="A40" s="111" t="s">
        <v>367</v>
      </c>
      <c r="B40" s="125" t="s">
        <v>243</v>
      </c>
      <c r="C40" s="109" t="s">
        <v>276</v>
      </c>
      <c r="D40" s="109" t="s">
        <v>98</v>
      </c>
      <c r="E40" s="109">
        <v>1977</v>
      </c>
      <c r="F40" s="109">
        <v>90</v>
      </c>
      <c r="G40" s="112" t="s">
        <v>246</v>
      </c>
      <c r="H40" s="109">
        <v>62</v>
      </c>
      <c r="I40" s="109">
        <v>52</v>
      </c>
      <c r="J40" s="109">
        <f t="shared" si="0"/>
        <v>114</v>
      </c>
      <c r="K40" s="109">
        <f>SUM(H40:H43)</f>
        <v>243</v>
      </c>
      <c r="L40" s="109">
        <f>SUM(J40:J43)</f>
        <v>417</v>
      </c>
      <c r="M40" s="112"/>
    </row>
    <row r="41" spans="1:13" s="109" customFormat="1">
      <c r="A41" s="111" t="s">
        <v>367</v>
      </c>
      <c r="B41" s="125" t="s">
        <v>243</v>
      </c>
      <c r="C41" s="109" t="s">
        <v>276</v>
      </c>
      <c r="D41" s="109" t="s">
        <v>307</v>
      </c>
      <c r="E41" s="109">
        <v>1984</v>
      </c>
      <c r="F41" s="109">
        <v>90</v>
      </c>
      <c r="G41" s="112" t="s">
        <v>246</v>
      </c>
      <c r="H41" s="109">
        <v>53</v>
      </c>
      <c r="I41" s="109">
        <v>39</v>
      </c>
      <c r="J41" s="109">
        <f t="shared" si="0"/>
        <v>92</v>
      </c>
      <c r="M41" s="112"/>
    </row>
    <row r="42" spans="1:13" s="109" customFormat="1">
      <c r="A42" s="111" t="s">
        <v>367</v>
      </c>
      <c r="B42" s="125" t="s">
        <v>243</v>
      </c>
      <c r="C42" s="109" t="s">
        <v>312</v>
      </c>
      <c r="D42" s="109" t="s">
        <v>309</v>
      </c>
      <c r="E42" s="109">
        <v>2007</v>
      </c>
      <c r="F42" s="109">
        <v>90</v>
      </c>
      <c r="G42" s="112" t="s">
        <v>246</v>
      </c>
      <c r="H42" s="109">
        <v>57</v>
      </c>
      <c r="I42" s="109">
        <v>36</v>
      </c>
      <c r="J42" s="109">
        <f t="shared" si="0"/>
        <v>93</v>
      </c>
      <c r="M42" s="112"/>
    </row>
    <row r="43" spans="1:13" s="109" customFormat="1">
      <c r="A43" s="111" t="s">
        <v>367</v>
      </c>
      <c r="B43" s="125" t="s">
        <v>243</v>
      </c>
      <c r="C43" s="109" t="s">
        <v>312</v>
      </c>
      <c r="D43" s="109" t="s">
        <v>313</v>
      </c>
      <c r="E43" s="109">
        <v>2009</v>
      </c>
      <c r="F43" s="109">
        <v>90</v>
      </c>
      <c r="G43" s="112" t="s">
        <v>246</v>
      </c>
      <c r="H43" s="109">
        <v>71</v>
      </c>
      <c r="I43" s="109">
        <v>47</v>
      </c>
      <c r="J43" s="109">
        <f t="shared" si="0"/>
        <v>118</v>
      </c>
      <c r="M43" s="112"/>
    </row>
    <row r="44" spans="1:13" s="110" customFormat="1">
      <c r="A44" s="113" t="s">
        <v>261</v>
      </c>
      <c r="B44" s="126" t="s">
        <v>243</v>
      </c>
      <c r="C44" s="110" t="s">
        <v>67</v>
      </c>
      <c r="D44" s="110" t="s">
        <v>73</v>
      </c>
      <c r="E44" s="110">
        <v>1963</v>
      </c>
      <c r="F44" s="110">
        <v>90</v>
      </c>
      <c r="G44" s="114" t="s">
        <v>246</v>
      </c>
      <c r="H44" s="110">
        <v>74</v>
      </c>
      <c r="I44" s="110">
        <v>51</v>
      </c>
      <c r="J44" s="109">
        <f t="shared" si="0"/>
        <v>125</v>
      </c>
      <c r="K44" s="109">
        <f>SUM(H44:H47)</f>
        <v>262</v>
      </c>
      <c r="L44" s="109">
        <f>SUM(J44:J47)</f>
        <v>455</v>
      </c>
      <c r="M44" s="114"/>
    </row>
    <row r="45" spans="1:13" s="110" customFormat="1">
      <c r="A45" s="113" t="s">
        <v>261</v>
      </c>
      <c r="B45" s="126" t="s">
        <v>243</v>
      </c>
      <c r="C45" s="110" t="s">
        <v>67</v>
      </c>
      <c r="D45" s="110" t="s">
        <v>260</v>
      </c>
      <c r="E45" s="110">
        <v>1968</v>
      </c>
      <c r="F45" s="110">
        <v>90</v>
      </c>
      <c r="G45" s="114" t="s">
        <v>246</v>
      </c>
      <c r="H45" s="110">
        <v>57</v>
      </c>
      <c r="I45" s="110">
        <v>47</v>
      </c>
      <c r="J45" s="109">
        <f t="shared" si="0"/>
        <v>104</v>
      </c>
      <c r="K45" s="109"/>
      <c r="L45" s="109"/>
      <c r="M45" s="114"/>
    </row>
    <row r="46" spans="1:13" s="110" customFormat="1">
      <c r="A46" s="113" t="s">
        <v>261</v>
      </c>
      <c r="B46" s="126" t="s">
        <v>243</v>
      </c>
      <c r="C46" s="110" t="s">
        <v>174</v>
      </c>
      <c r="D46" s="110" t="s">
        <v>270</v>
      </c>
      <c r="E46" s="110">
        <v>1976</v>
      </c>
      <c r="F46" s="110">
        <v>90</v>
      </c>
      <c r="G46" s="114" t="s">
        <v>246</v>
      </c>
      <c r="H46" s="110">
        <v>69</v>
      </c>
      <c r="I46" s="110">
        <v>41</v>
      </c>
      <c r="J46" s="109">
        <f t="shared" si="0"/>
        <v>110</v>
      </c>
      <c r="K46" s="109"/>
      <c r="L46" s="109"/>
      <c r="M46" s="114">
        <v>10</v>
      </c>
    </row>
    <row r="47" spans="1:13" s="110" customFormat="1">
      <c r="A47" s="113" t="s">
        <v>261</v>
      </c>
      <c r="B47" s="126" t="s">
        <v>243</v>
      </c>
      <c r="C47" s="110" t="s">
        <v>67</v>
      </c>
      <c r="D47" s="110" t="s">
        <v>227</v>
      </c>
      <c r="E47" s="110">
        <v>1991</v>
      </c>
      <c r="F47" s="110">
        <v>90</v>
      </c>
      <c r="G47" s="114" t="s">
        <v>246</v>
      </c>
      <c r="H47" s="110">
        <v>62</v>
      </c>
      <c r="I47" s="110">
        <v>54</v>
      </c>
      <c r="J47" s="109">
        <f t="shared" si="0"/>
        <v>116</v>
      </c>
      <c r="K47" s="109"/>
      <c r="L47" s="109"/>
      <c r="M47" s="114">
        <v>10</v>
      </c>
    </row>
    <row r="48" spans="1:13" s="109" customFormat="1">
      <c r="A48" s="111" t="s">
        <v>192</v>
      </c>
      <c r="B48" s="125" t="s">
        <v>243</v>
      </c>
      <c r="C48" s="109" t="s">
        <v>255</v>
      </c>
      <c r="D48" s="109" t="s">
        <v>256</v>
      </c>
      <c r="E48" s="109">
        <v>1951</v>
      </c>
      <c r="F48" s="109" t="s">
        <v>221</v>
      </c>
      <c r="G48" s="112" t="s">
        <v>43</v>
      </c>
      <c r="H48" s="109">
        <v>75</v>
      </c>
      <c r="I48" s="109">
        <v>53</v>
      </c>
      <c r="J48" s="109">
        <f t="shared" si="0"/>
        <v>128</v>
      </c>
      <c r="K48" s="109">
        <f>SUM(H48:H51)</f>
        <v>281</v>
      </c>
      <c r="L48" s="109">
        <f>SUM(J48:J51)</f>
        <v>493</v>
      </c>
      <c r="M48" s="112" t="s">
        <v>273</v>
      </c>
    </row>
    <row r="49" spans="1:13" s="109" customFormat="1">
      <c r="A49" s="111" t="s">
        <v>192</v>
      </c>
      <c r="B49" s="125" t="s">
        <v>243</v>
      </c>
      <c r="C49" s="109" t="s">
        <v>135</v>
      </c>
      <c r="D49" s="109" t="s">
        <v>136</v>
      </c>
      <c r="E49" s="109">
        <v>1966</v>
      </c>
      <c r="F49" s="109" t="s">
        <v>221</v>
      </c>
      <c r="G49" s="112" t="s">
        <v>43</v>
      </c>
      <c r="H49" s="109">
        <v>66</v>
      </c>
      <c r="I49" s="109">
        <v>52</v>
      </c>
      <c r="J49" s="109">
        <f t="shared" si="0"/>
        <v>118</v>
      </c>
      <c r="M49" s="112">
        <v>10</v>
      </c>
    </row>
    <row r="50" spans="1:13" s="109" customFormat="1">
      <c r="A50" s="111" t="s">
        <v>192</v>
      </c>
      <c r="B50" s="125" t="s">
        <v>243</v>
      </c>
      <c r="C50" s="109" t="s">
        <v>90</v>
      </c>
      <c r="D50" s="109" t="s">
        <v>91</v>
      </c>
      <c r="E50" s="109">
        <v>1983</v>
      </c>
      <c r="F50" s="109">
        <v>90</v>
      </c>
      <c r="G50" s="112" t="s">
        <v>246</v>
      </c>
      <c r="H50" s="109">
        <v>69</v>
      </c>
      <c r="I50" s="109">
        <v>52</v>
      </c>
      <c r="J50" s="109">
        <f t="shared" si="0"/>
        <v>121</v>
      </c>
      <c r="M50" s="112" t="s">
        <v>273</v>
      </c>
    </row>
    <row r="51" spans="1:13" s="109" customFormat="1">
      <c r="A51" s="111" t="s">
        <v>192</v>
      </c>
      <c r="B51" s="125" t="s">
        <v>243</v>
      </c>
      <c r="C51" s="109" t="s">
        <v>280</v>
      </c>
      <c r="D51" s="109" t="s">
        <v>281</v>
      </c>
      <c r="E51" s="109">
        <v>1990</v>
      </c>
      <c r="F51" s="109">
        <v>90</v>
      </c>
      <c r="G51" s="112" t="s">
        <v>246</v>
      </c>
      <c r="H51" s="109">
        <v>71</v>
      </c>
      <c r="I51" s="109">
        <v>55</v>
      </c>
      <c r="J51" s="109">
        <f t="shared" si="0"/>
        <v>126</v>
      </c>
      <c r="M51" s="112" t="s">
        <v>253</v>
      </c>
    </row>
    <row r="52" spans="1:13">
      <c r="A52" s="113" t="s">
        <v>233</v>
      </c>
      <c r="B52" s="126" t="s">
        <v>243</v>
      </c>
      <c r="C52" s="110" t="s">
        <v>88</v>
      </c>
      <c r="D52" s="110" t="s">
        <v>89</v>
      </c>
      <c r="E52" s="110">
        <v>1999</v>
      </c>
      <c r="F52" s="110">
        <v>90</v>
      </c>
      <c r="G52" s="114" t="s">
        <v>246</v>
      </c>
      <c r="H52" s="110">
        <v>64</v>
      </c>
      <c r="I52" s="110">
        <v>53</v>
      </c>
      <c r="J52" s="109">
        <f t="shared" si="0"/>
        <v>117</v>
      </c>
      <c r="K52" s="109">
        <f>SUM(H52:H55)</f>
        <v>235</v>
      </c>
      <c r="L52" s="109">
        <f>SUM(J52:J55)</f>
        <v>379</v>
      </c>
      <c r="M52" s="114">
        <v>8</v>
      </c>
    </row>
    <row r="53" spans="1:13">
      <c r="A53" s="113" t="s">
        <v>233</v>
      </c>
      <c r="B53" s="126" t="s">
        <v>243</v>
      </c>
      <c r="C53" s="110" t="s">
        <v>251</v>
      </c>
      <c r="D53" s="110" t="s">
        <v>234</v>
      </c>
      <c r="E53" s="110">
        <v>2004</v>
      </c>
      <c r="F53" s="110" t="s">
        <v>221</v>
      </c>
      <c r="G53" s="114" t="s">
        <v>43</v>
      </c>
      <c r="H53" s="110">
        <v>60</v>
      </c>
      <c r="I53" s="110">
        <v>45</v>
      </c>
      <c r="J53" s="109">
        <f t="shared" si="0"/>
        <v>105</v>
      </c>
      <c r="K53" s="109"/>
      <c r="L53" s="109"/>
      <c r="M53" s="114"/>
    </row>
    <row r="54" spans="1:13">
      <c r="A54" s="113" t="s">
        <v>233</v>
      </c>
      <c r="B54" s="126" t="s">
        <v>243</v>
      </c>
      <c r="C54" s="110" t="s">
        <v>235</v>
      </c>
      <c r="D54" s="110" t="s">
        <v>236</v>
      </c>
      <c r="E54" s="110">
        <v>2005</v>
      </c>
      <c r="F54" s="110">
        <v>90</v>
      </c>
      <c r="G54" s="114" t="s">
        <v>246</v>
      </c>
      <c r="H54" s="110">
        <v>57</v>
      </c>
      <c r="I54" s="110"/>
      <c r="J54" s="109">
        <f t="shared" si="0"/>
        <v>57</v>
      </c>
      <c r="K54" s="109"/>
      <c r="L54" s="109"/>
      <c r="M54" s="114"/>
    </row>
    <row r="55" spans="1:13">
      <c r="A55" s="113" t="s">
        <v>233</v>
      </c>
      <c r="B55" s="126" t="s">
        <v>243</v>
      </c>
      <c r="C55" s="110" t="s">
        <v>88</v>
      </c>
      <c r="D55" s="110" t="s">
        <v>237</v>
      </c>
      <c r="E55" s="110">
        <v>2005</v>
      </c>
      <c r="F55" s="110">
        <v>90</v>
      </c>
      <c r="G55" s="114" t="s">
        <v>246</v>
      </c>
      <c r="H55" s="110">
        <v>54</v>
      </c>
      <c r="I55" s="110">
        <v>46</v>
      </c>
      <c r="J55" s="109">
        <f t="shared" si="0"/>
        <v>100</v>
      </c>
      <c r="K55" s="109"/>
      <c r="L55" s="109"/>
      <c r="M55" s="114"/>
    </row>
    <row r="56" spans="1:13" s="109" customFormat="1">
      <c r="A56" s="111" t="s">
        <v>266</v>
      </c>
      <c r="B56" s="125" t="s">
        <v>243</v>
      </c>
      <c r="C56" s="109" t="s">
        <v>267</v>
      </c>
      <c r="D56" s="109" t="s">
        <v>133</v>
      </c>
      <c r="E56" s="109">
        <v>1972</v>
      </c>
      <c r="F56" s="109">
        <v>90</v>
      </c>
      <c r="G56" s="112" t="s">
        <v>246</v>
      </c>
      <c r="H56" s="109">
        <v>60</v>
      </c>
      <c r="J56" s="109">
        <f t="shared" si="0"/>
        <v>60</v>
      </c>
      <c r="K56" s="109">
        <f>SUM(H56:H59)</f>
        <v>192</v>
      </c>
      <c r="L56" s="109">
        <f>SUM(J56:J59)</f>
        <v>192</v>
      </c>
      <c r="M56" s="112"/>
    </row>
    <row r="57" spans="1:13" s="109" customFormat="1">
      <c r="A57" s="111" t="s">
        <v>266</v>
      </c>
      <c r="B57" s="125" t="s">
        <v>243</v>
      </c>
      <c r="C57" s="109" t="s">
        <v>226</v>
      </c>
      <c r="D57" s="109" t="s">
        <v>220</v>
      </c>
      <c r="E57" s="109">
        <v>1975</v>
      </c>
      <c r="F57" s="109">
        <v>90</v>
      </c>
      <c r="G57" s="112" t="s">
        <v>246</v>
      </c>
      <c r="H57" s="109">
        <v>59</v>
      </c>
      <c r="J57" s="109">
        <f t="shared" si="0"/>
        <v>59</v>
      </c>
      <c r="M57" s="112"/>
    </row>
    <row r="58" spans="1:13" s="109" customFormat="1">
      <c r="A58" s="111" t="s">
        <v>266</v>
      </c>
      <c r="B58" s="125" t="s">
        <v>243</v>
      </c>
      <c r="C58" s="109" t="s">
        <v>267</v>
      </c>
      <c r="D58" s="109" t="s">
        <v>268</v>
      </c>
      <c r="E58" s="109">
        <v>1979</v>
      </c>
      <c r="F58" s="109">
        <v>90</v>
      </c>
      <c r="G58" s="112" t="s">
        <v>246</v>
      </c>
      <c r="H58" s="109">
        <v>51</v>
      </c>
      <c r="J58" s="109">
        <f t="shared" si="0"/>
        <v>51</v>
      </c>
      <c r="M58" s="112"/>
    </row>
    <row r="59" spans="1:13" s="109" customFormat="1">
      <c r="A59" s="111" t="s">
        <v>266</v>
      </c>
      <c r="B59" s="125" t="s">
        <v>243</v>
      </c>
      <c r="C59" s="109" t="s">
        <v>272</v>
      </c>
      <c r="D59" s="109" t="s">
        <v>136</v>
      </c>
      <c r="E59" s="109">
        <v>1992</v>
      </c>
      <c r="F59" s="109" t="s">
        <v>221</v>
      </c>
      <c r="G59" s="112" t="s">
        <v>43</v>
      </c>
      <c r="H59" s="109">
        <v>22</v>
      </c>
      <c r="J59" s="109">
        <f t="shared" si="0"/>
        <v>22</v>
      </c>
      <c r="M59" s="112"/>
    </row>
    <row r="60" spans="1:13" s="110" customFormat="1">
      <c r="A60" s="113" t="s">
        <v>327</v>
      </c>
      <c r="B60" s="126" t="s">
        <v>244</v>
      </c>
      <c r="C60" s="110" t="s">
        <v>56</v>
      </c>
      <c r="D60" s="110" t="s">
        <v>15</v>
      </c>
      <c r="E60" s="110">
        <v>1962</v>
      </c>
      <c r="F60" s="110" t="s">
        <v>224</v>
      </c>
      <c r="G60" s="138" t="s">
        <v>16</v>
      </c>
      <c r="H60" s="139">
        <v>75</v>
      </c>
      <c r="I60" s="139">
        <v>57</v>
      </c>
      <c r="J60" s="109">
        <f t="shared" si="0"/>
        <v>132</v>
      </c>
      <c r="K60" s="109">
        <f>SUM(H60:H63)</f>
        <v>304</v>
      </c>
      <c r="L60" s="109">
        <f>SUM(J60:J63)</f>
        <v>535</v>
      </c>
      <c r="M60" s="114" t="s">
        <v>254</v>
      </c>
    </row>
    <row r="61" spans="1:13" s="110" customFormat="1">
      <c r="A61" s="113" t="s">
        <v>327</v>
      </c>
      <c r="B61" s="126" t="s">
        <v>244</v>
      </c>
      <c r="C61" s="110" t="s">
        <v>86</v>
      </c>
      <c r="D61" s="110" t="s">
        <v>283</v>
      </c>
      <c r="E61" s="110">
        <v>1971</v>
      </c>
      <c r="F61" s="110" t="s">
        <v>224</v>
      </c>
      <c r="G61" s="138" t="s">
        <v>16</v>
      </c>
      <c r="H61" s="139">
        <v>76</v>
      </c>
      <c r="I61" s="139">
        <v>60</v>
      </c>
      <c r="J61" s="109">
        <f t="shared" si="0"/>
        <v>136</v>
      </c>
      <c r="K61" s="109"/>
      <c r="L61" s="109"/>
      <c r="M61" s="114" t="s">
        <v>324</v>
      </c>
    </row>
    <row r="62" spans="1:13" s="110" customFormat="1">
      <c r="A62" s="113" t="s">
        <v>327</v>
      </c>
      <c r="B62" s="126" t="s">
        <v>244</v>
      </c>
      <c r="C62" s="110" t="s">
        <v>55</v>
      </c>
      <c r="D62" s="110" t="s">
        <v>12</v>
      </c>
      <c r="E62" s="110">
        <v>1990</v>
      </c>
      <c r="F62" s="110" t="s">
        <v>224</v>
      </c>
      <c r="G62" s="138" t="s">
        <v>16</v>
      </c>
      <c r="H62" s="139">
        <v>77</v>
      </c>
      <c r="I62" s="139">
        <v>57</v>
      </c>
      <c r="J62" s="109">
        <f t="shared" si="0"/>
        <v>134</v>
      </c>
      <c r="K62" s="109"/>
      <c r="L62" s="109"/>
      <c r="M62" s="114" t="s">
        <v>254</v>
      </c>
    </row>
    <row r="63" spans="1:13" s="110" customFormat="1">
      <c r="A63" s="113" t="s">
        <v>327</v>
      </c>
      <c r="B63" s="126" t="s">
        <v>244</v>
      </c>
      <c r="C63" s="110" t="s">
        <v>92</v>
      </c>
      <c r="D63" s="110" t="s">
        <v>14</v>
      </c>
      <c r="E63" s="110">
        <v>1991</v>
      </c>
      <c r="F63" s="110" t="s">
        <v>224</v>
      </c>
      <c r="G63" s="138" t="s">
        <v>16</v>
      </c>
      <c r="H63" s="139">
        <v>76</v>
      </c>
      <c r="I63" s="139">
        <v>57</v>
      </c>
      <c r="J63" s="109">
        <f t="shared" si="0"/>
        <v>133</v>
      </c>
      <c r="K63" s="109"/>
      <c r="L63" s="109"/>
      <c r="M63" s="114" t="s">
        <v>254</v>
      </c>
    </row>
    <row r="64" spans="1:13" s="110" customFormat="1">
      <c r="A64" s="113" t="s">
        <v>184</v>
      </c>
      <c r="B64" s="126" t="s">
        <v>244</v>
      </c>
      <c r="C64" s="117" t="s">
        <v>46</v>
      </c>
      <c r="D64" s="117" t="s">
        <v>28</v>
      </c>
      <c r="E64" s="117">
        <v>1962</v>
      </c>
      <c r="F64" s="110" t="s">
        <v>66</v>
      </c>
      <c r="G64" s="114" t="s">
        <v>43</v>
      </c>
      <c r="H64" s="110">
        <v>70</v>
      </c>
      <c r="I64" s="110">
        <v>52</v>
      </c>
      <c r="J64" s="109">
        <f t="shared" si="0"/>
        <v>122</v>
      </c>
      <c r="K64" s="109">
        <f>SUM(H64:H67)</f>
        <v>281</v>
      </c>
      <c r="L64" s="109">
        <f>SUM(J64:J67)</f>
        <v>479</v>
      </c>
      <c r="M64" s="114">
        <v>10</v>
      </c>
    </row>
    <row r="65" spans="1:13" s="110" customFormat="1">
      <c r="A65" s="113" t="s">
        <v>184</v>
      </c>
      <c r="B65" s="126" t="s">
        <v>244</v>
      </c>
      <c r="C65" s="117" t="s">
        <v>50</v>
      </c>
      <c r="D65" s="117" t="s">
        <v>29</v>
      </c>
      <c r="E65" s="117">
        <v>1964</v>
      </c>
      <c r="F65" s="110" t="s">
        <v>66</v>
      </c>
      <c r="G65" s="114" t="s">
        <v>43</v>
      </c>
      <c r="H65" s="110">
        <v>75</v>
      </c>
      <c r="I65" s="110">
        <v>54</v>
      </c>
      <c r="J65" s="109">
        <f t="shared" si="0"/>
        <v>129</v>
      </c>
      <c r="K65" s="109"/>
      <c r="L65" s="109"/>
      <c r="M65" s="114" t="s">
        <v>252</v>
      </c>
    </row>
    <row r="66" spans="1:13" s="110" customFormat="1">
      <c r="A66" s="113" t="s">
        <v>184</v>
      </c>
      <c r="B66" s="126" t="s">
        <v>244</v>
      </c>
      <c r="C66" s="110" t="s">
        <v>97</v>
      </c>
      <c r="D66" s="110" t="s">
        <v>26</v>
      </c>
      <c r="E66" s="110">
        <v>1966</v>
      </c>
      <c r="F66" s="110" t="s">
        <v>66</v>
      </c>
      <c r="G66" s="114" t="s">
        <v>43</v>
      </c>
      <c r="H66" s="110">
        <v>69</v>
      </c>
      <c r="I66" s="110">
        <v>43</v>
      </c>
      <c r="J66" s="109">
        <f t="shared" si="0"/>
        <v>112</v>
      </c>
      <c r="K66" s="109"/>
      <c r="L66" s="109"/>
      <c r="M66" s="114">
        <v>10</v>
      </c>
    </row>
    <row r="67" spans="1:13" s="110" customFormat="1">
      <c r="A67" s="113" t="s">
        <v>184</v>
      </c>
      <c r="B67" s="126" t="s">
        <v>244</v>
      </c>
      <c r="C67" s="110" t="s">
        <v>92</v>
      </c>
      <c r="D67" s="110" t="s">
        <v>27</v>
      </c>
      <c r="E67" s="110">
        <v>1967</v>
      </c>
      <c r="F67" s="110" t="s">
        <v>66</v>
      </c>
      <c r="G67" s="114" t="s">
        <v>43</v>
      </c>
      <c r="H67" s="110">
        <v>67</v>
      </c>
      <c r="I67" s="110">
        <v>49</v>
      </c>
      <c r="J67" s="109">
        <f t="shared" ref="J67:J86" si="1">H67+I67</f>
        <v>116</v>
      </c>
      <c r="K67" s="109"/>
      <c r="L67" s="109"/>
      <c r="M67" s="114"/>
    </row>
    <row r="68" spans="1:13" s="109" customFormat="1">
      <c r="A68" s="111" t="s">
        <v>185</v>
      </c>
      <c r="B68" s="125" t="s">
        <v>244</v>
      </c>
      <c r="C68" s="109" t="s">
        <v>102</v>
      </c>
      <c r="D68" s="109" t="s">
        <v>20</v>
      </c>
      <c r="E68" s="109">
        <v>1962</v>
      </c>
      <c r="F68" s="109" t="s">
        <v>221</v>
      </c>
      <c r="G68" s="112" t="s">
        <v>43</v>
      </c>
      <c r="H68" s="109">
        <v>74</v>
      </c>
      <c r="I68" s="109">
        <v>48</v>
      </c>
      <c r="J68" s="109">
        <f t="shared" si="1"/>
        <v>122</v>
      </c>
      <c r="K68" s="109">
        <f>SUM(H68:H71)</f>
        <v>272</v>
      </c>
      <c r="L68" s="109">
        <f>SUM(J68:J71)</f>
        <v>463</v>
      </c>
      <c r="M68" s="112">
        <v>10</v>
      </c>
    </row>
    <row r="69" spans="1:13" s="109" customFormat="1">
      <c r="A69" s="111" t="s">
        <v>185</v>
      </c>
      <c r="B69" s="125" t="s">
        <v>244</v>
      </c>
      <c r="C69" s="109" t="s">
        <v>100</v>
      </c>
      <c r="D69" s="109" t="s">
        <v>103</v>
      </c>
      <c r="E69" s="109">
        <v>1977</v>
      </c>
      <c r="F69" s="109" t="s">
        <v>221</v>
      </c>
      <c r="G69" s="112" t="s">
        <v>43</v>
      </c>
      <c r="H69" s="109">
        <v>67</v>
      </c>
      <c r="I69" s="109">
        <v>50</v>
      </c>
      <c r="J69" s="109">
        <f t="shared" si="1"/>
        <v>117</v>
      </c>
      <c r="M69" s="112"/>
    </row>
    <row r="70" spans="1:13" s="109" customFormat="1">
      <c r="A70" s="111" t="s">
        <v>185</v>
      </c>
      <c r="B70" s="125" t="s">
        <v>244</v>
      </c>
      <c r="C70" s="109" t="s">
        <v>213</v>
      </c>
      <c r="D70" s="109" t="s">
        <v>214</v>
      </c>
      <c r="E70" s="109">
        <v>1988</v>
      </c>
      <c r="F70" s="109" t="s">
        <v>66</v>
      </c>
      <c r="G70" s="112" t="s">
        <v>43</v>
      </c>
      <c r="H70" s="109">
        <v>65</v>
      </c>
      <c r="I70" s="109">
        <v>51</v>
      </c>
      <c r="J70" s="109">
        <f t="shared" si="1"/>
        <v>116</v>
      </c>
      <c r="M70" s="112"/>
    </row>
    <row r="71" spans="1:13" s="109" customFormat="1">
      <c r="A71" s="111" t="s">
        <v>185</v>
      </c>
      <c r="B71" s="125" t="s">
        <v>244</v>
      </c>
      <c r="C71" s="118" t="s">
        <v>97</v>
      </c>
      <c r="D71" s="118" t="s">
        <v>98</v>
      </c>
      <c r="E71" s="118">
        <v>1960</v>
      </c>
      <c r="F71" s="109" t="s">
        <v>66</v>
      </c>
      <c r="G71" s="112" t="s">
        <v>43</v>
      </c>
      <c r="H71" s="109">
        <v>66</v>
      </c>
      <c r="I71" s="109">
        <v>42</v>
      </c>
      <c r="J71" s="109">
        <f t="shared" si="1"/>
        <v>108</v>
      </c>
      <c r="M71" s="112">
        <v>10</v>
      </c>
    </row>
    <row r="72" spans="1:13" s="110" customFormat="1">
      <c r="A72" s="113" t="s">
        <v>186</v>
      </c>
      <c r="B72" s="126" t="s">
        <v>244</v>
      </c>
      <c r="C72" s="110" t="s">
        <v>228</v>
      </c>
      <c r="D72" s="110" t="s">
        <v>222</v>
      </c>
      <c r="E72" s="110">
        <v>1971</v>
      </c>
      <c r="F72" s="110">
        <v>90</v>
      </c>
      <c r="G72" s="114" t="s">
        <v>246</v>
      </c>
      <c r="H72" s="110">
        <v>71</v>
      </c>
      <c r="I72" s="110">
        <v>50</v>
      </c>
      <c r="J72" s="109">
        <f t="shared" si="1"/>
        <v>121</v>
      </c>
      <c r="K72" s="109">
        <f>SUM(H72:H75)</f>
        <v>273</v>
      </c>
      <c r="L72" s="109">
        <f>SUM(J72:J75)</f>
        <v>414</v>
      </c>
      <c r="M72" s="114">
        <v>10</v>
      </c>
    </row>
    <row r="73" spans="1:13" s="110" customFormat="1">
      <c r="A73" s="113" t="s">
        <v>186</v>
      </c>
      <c r="B73" s="126" t="s">
        <v>244</v>
      </c>
      <c r="C73" s="117" t="s">
        <v>86</v>
      </c>
      <c r="D73" s="117" t="s">
        <v>259</v>
      </c>
      <c r="E73" s="117">
        <v>1952</v>
      </c>
      <c r="F73" s="110" t="s">
        <v>66</v>
      </c>
      <c r="G73" s="114" t="s">
        <v>43</v>
      </c>
      <c r="H73" s="110">
        <v>68</v>
      </c>
      <c r="J73" s="109">
        <f t="shared" si="1"/>
        <v>68</v>
      </c>
      <c r="K73" s="109"/>
      <c r="L73" s="109"/>
      <c r="M73" s="114">
        <v>10</v>
      </c>
    </row>
    <row r="74" spans="1:13" s="110" customFormat="1">
      <c r="A74" s="113" t="s">
        <v>186</v>
      </c>
      <c r="B74" s="126" t="s">
        <v>244</v>
      </c>
      <c r="C74" s="110" t="s">
        <v>93</v>
      </c>
      <c r="D74" s="110" t="s">
        <v>33</v>
      </c>
      <c r="E74" s="110">
        <v>1993</v>
      </c>
      <c r="F74" s="110">
        <v>90</v>
      </c>
      <c r="G74" s="114" t="s">
        <v>246</v>
      </c>
      <c r="H74" s="110">
        <v>64</v>
      </c>
      <c r="I74" s="110">
        <v>41</v>
      </c>
      <c r="J74" s="109">
        <f t="shared" si="1"/>
        <v>105</v>
      </c>
      <c r="K74" s="109"/>
      <c r="L74" s="109"/>
      <c r="M74" s="114"/>
    </row>
    <row r="75" spans="1:13" s="110" customFormat="1">
      <c r="A75" s="113" t="s">
        <v>186</v>
      </c>
      <c r="B75" s="126" t="s">
        <v>244</v>
      </c>
      <c r="C75" s="110" t="s">
        <v>47</v>
      </c>
      <c r="D75" s="110" t="s">
        <v>32</v>
      </c>
      <c r="E75" s="110">
        <v>1967</v>
      </c>
      <c r="F75" s="110">
        <v>90</v>
      </c>
      <c r="G75" s="114" t="s">
        <v>246</v>
      </c>
      <c r="H75" s="110">
        <v>70</v>
      </c>
      <c r="I75" s="110">
        <v>50</v>
      </c>
      <c r="J75" s="109">
        <f t="shared" si="1"/>
        <v>120</v>
      </c>
      <c r="K75" s="109"/>
      <c r="L75" s="109"/>
      <c r="M75" s="114">
        <v>10</v>
      </c>
    </row>
    <row r="76" spans="1:13" s="109" customFormat="1">
      <c r="A76" s="111" t="s">
        <v>187</v>
      </c>
      <c r="B76" s="125" t="s">
        <v>244</v>
      </c>
      <c r="C76" s="109" t="s">
        <v>53</v>
      </c>
      <c r="D76" s="109" t="s">
        <v>38</v>
      </c>
      <c r="E76" s="109">
        <v>2007</v>
      </c>
      <c r="F76" s="109">
        <v>90</v>
      </c>
      <c r="G76" s="112" t="s">
        <v>246</v>
      </c>
      <c r="H76" s="109">
        <v>69</v>
      </c>
      <c r="I76" s="109">
        <v>48</v>
      </c>
      <c r="J76" s="109">
        <f t="shared" si="1"/>
        <v>117</v>
      </c>
      <c r="K76" s="109">
        <f>SUM(H76:H79)</f>
        <v>240</v>
      </c>
      <c r="L76" s="109">
        <f>SUM(J76:J79)</f>
        <v>420</v>
      </c>
      <c r="M76" s="112"/>
    </row>
    <row r="77" spans="1:13" s="109" customFormat="1">
      <c r="A77" s="111" t="s">
        <v>187</v>
      </c>
      <c r="B77" s="125" t="s">
        <v>244</v>
      </c>
      <c r="C77" s="109" t="s">
        <v>263</v>
      </c>
      <c r="D77" s="109" t="s">
        <v>328</v>
      </c>
      <c r="E77" s="109">
        <v>2008</v>
      </c>
      <c r="F77" s="109">
        <v>90</v>
      </c>
      <c r="G77" s="112" t="s">
        <v>246</v>
      </c>
      <c r="H77" s="109">
        <v>55</v>
      </c>
      <c r="I77" s="109">
        <v>38</v>
      </c>
      <c r="J77" s="109">
        <f t="shared" si="1"/>
        <v>93</v>
      </c>
      <c r="M77" s="112"/>
    </row>
    <row r="78" spans="1:13" s="109" customFormat="1">
      <c r="A78" s="111" t="s">
        <v>187</v>
      </c>
      <c r="B78" s="125" t="s">
        <v>244</v>
      </c>
      <c r="C78" s="109" t="s">
        <v>264</v>
      </c>
      <c r="D78" s="109" t="s">
        <v>265</v>
      </c>
      <c r="E78" s="109">
        <v>2009</v>
      </c>
      <c r="F78" s="109">
        <v>90</v>
      </c>
      <c r="G78" s="112" t="s">
        <v>246</v>
      </c>
      <c r="H78" s="109">
        <v>56</v>
      </c>
      <c r="I78" s="109">
        <v>50</v>
      </c>
      <c r="J78" s="109">
        <f t="shared" si="1"/>
        <v>106</v>
      </c>
      <c r="M78" s="112"/>
    </row>
    <row r="79" spans="1:13" s="109" customFormat="1">
      <c r="A79" s="111" t="s">
        <v>187</v>
      </c>
      <c r="B79" s="125" t="s">
        <v>244</v>
      </c>
      <c r="C79" s="109" t="s">
        <v>52</v>
      </c>
      <c r="D79" s="109" t="s">
        <v>42</v>
      </c>
      <c r="E79" s="109">
        <v>2006</v>
      </c>
      <c r="F79" s="109">
        <v>90</v>
      </c>
      <c r="G79" s="112" t="s">
        <v>246</v>
      </c>
      <c r="H79" s="109">
        <v>60</v>
      </c>
      <c r="I79" s="109">
        <v>44</v>
      </c>
      <c r="J79" s="109">
        <f t="shared" si="1"/>
        <v>104</v>
      </c>
      <c r="M79" s="112"/>
    </row>
    <row r="80" spans="1:13" s="110" customFormat="1">
      <c r="A80" s="113" t="s">
        <v>188</v>
      </c>
      <c r="B80" s="126" t="s">
        <v>244</v>
      </c>
      <c r="C80" s="110" t="s">
        <v>53</v>
      </c>
      <c r="D80" s="110" t="s">
        <v>262</v>
      </c>
      <c r="E80" s="110">
        <v>2005</v>
      </c>
      <c r="F80" s="110">
        <v>90</v>
      </c>
      <c r="G80" s="114" t="s">
        <v>246</v>
      </c>
      <c r="H80" s="110">
        <v>73</v>
      </c>
      <c r="I80" s="110">
        <v>46</v>
      </c>
      <c r="J80" s="109">
        <f t="shared" si="1"/>
        <v>119</v>
      </c>
      <c r="K80" s="109">
        <f>SUM(H80:H83)</f>
        <v>262</v>
      </c>
      <c r="L80" s="109">
        <f>SUM(J80:J83)</f>
        <v>448</v>
      </c>
      <c r="M80" s="114"/>
    </row>
    <row r="81" spans="1:13" s="110" customFormat="1">
      <c r="A81" s="113" t="s">
        <v>188</v>
      </c>
      <c r="B81" s="126" t="s">
        <v>244</v>
      </c>
      <c r="C81" s="110" t="s">
        <v>50</v>
      </c>
      <c r="D81" s="110" t="s">
        <v>35</v>
      </c>
      <c r="E81" s="110">
        <v>2006</v>
      </c>
      <c r="F81" s="110">
        <v>90</v>
      </c>
      <c r="G81" s="114" t="s">
        <v>246</v>
      </c>
      <c r="H81" s="110">
        <v>66</v>
      </c>
      <c r="I81" s="110">
        <v>44</v>
      </c>
      <c r="J81" s="109">
        <f t="shared" si="1"/>
        <v>110</v>
      </c>
      <c r="K81" s="109"/>
      <c r="L81" s="109"/>
      <c r="M81" s="114">
        <v>10</v>
      </c>
    </row>
    <row r="82" spans="1:13" s="110" customFormat="1">
      <c r="A82" s="113" t="s">
        <v>188</v>
      </c>
      <c r="B82" s="126" t="s">
        <v>244</v>
      </c>
      <c r="C82" s="110" t="s">
        <v>99</v>
      </c>
      <c r="D82" s="110" t="s">
        <v>37</v>
      </c>
      <c r="E82" s="110">
        <v>1964</v>
      </c>
      <c r="F82" s="110" t="s">
        <v>66</v>
      </c>
      <c r="G82" s="114" t="s">
        <v>43</v>
      </c>
      <c r="H82" s="110">
        <v>58</v>
      </c>
      <c r="I82" s="110">
        <v>52</v>
      </c>
      <c r="J82" s="109">
        <f t="shared" si="1"/>
        <v>110</v>
      </c>
      <c r="K82" s="109"/>
      <c r="L82" s="109"/>
      <c r="M82" s="114"/>
    </row>
    <row r="83" spans="1:13" s="110" customFormat="1">
      <c r="A83" s="113" t="s">
        <v>188</v>
      </c>
      <c r="B83" s="126" t="s">
        <v>244</v>
      </c>
      <c r="C83" s="110" t="s">
        <v>55</v>
      </c>
      <c r="D83" s="110" t="s">
        <v>19</v>
      </c>
      <c r="E83" s="110">
        <v>1964</v>
      </c>
      <c r="F83" s="110" t="s">
        <v>66</v>
      </c>
      <c r="G83" s="114" t="s">
        <v>43</v>
      </c>
      <c r="H83" s="110">
        <v>65</v>
      </c>
      <c r="I83" s="110">
        <v>44</v>
      </c>
      <c r="J83" s="109">
        <f t="shared" si="1"/>
        <v>109</v>
      </c>
      <c r="K83" s="109"/>
      <c r="L83" s="109"/>
      <c r="M83" s="114"/>
    </row>
    <row r="84" spans="1:13" s="109" customFormat="1">
      <c r="A84" s="111" t="s">
        <v>325</v>
      </c>
      <c r="B84" s="125" t="s">
        <v>244</v>
      </c>
      <c r="C84" s="109" t="s">
        <v>269</v>
      </c>
      <c r="D84" s="109" t="s">
        <v>22</v>
      </c>
      <c r="E84" s="109">
        <v>1969</v>
      </c>
      <c r="F84" s="109">
        <v>90</v>
      </c>
      <c r="G84" s="112" t="s">
        <v>246</v>
      </c>
      <c r="H84" s="109">
        <v>48</v>
      </c>
      <c r="I84" s="109">
        <v>47</v>
      </c>
      <c r="J84" s="109">
        <f t="shared" si="1"/>
        <v>95</v>
      </c>
      <c r="M84" s="112"/>
    </row>
    <row r="85" spans="1:13" s="109" customFormat="1">
      <c r="A85" s="111" t="s">
        <v>325</v>
      </c>
      <c r="B85" s="125" t="s">
        <v>286</v>
      </c>
      <c r="C85" s="109" t="s">
        <v>86</v>
      </c>
      <c r="D85" s="109" t="s">
        <v>24</v>
      </c>
      <c r="E85" s="109">
        <v>1941</v>
      </c>
      <c r="F85" s="109" t="s">
        <v>221</v>
      </c>
      <c r="G85" s="112" t="s">
        <v>43</v>
      </c>
      <c r="H85" s="109">
        <v>53</v>
      </c>
      <c r="I85" s="109">
        <v>40</v>
      </c>
      <c r="J85" s="109">
        <f t="shared" si="1"/>
        <v>93</v>
      </c>
      <c r="M85" s="112"/>
    </row>
    <row r="86" spans="1:13" s="109" customFormat="1">
      <c r="A86" s="111" t="s">
        <v>325</v>
      </c>
      <c r="B86" s="125" t="s">
        <v>244</v>
      </c>
      <c r="C86" s="109" t="s">
        <v>93</v>
      </c>
      <c r="D86" s="109" t="s">
        <v>18</v>
      </c>
      <c r="E86" s="109">
        <v>1967</v>
      </c>
      <c r="F86" s="109" t="s">
        <v>224</v>
      </c>
      <c r="G86" s="112" t="s">
        <v>16</v>
      </c>
      <c r="H86" s="109">
        <v>62</v>
      </c>
      <c r="I86" s="109">
        <v>50</v>
      </c>
      <c r="J86" s="109">
        <f t="shared" si="1"/>
        <v>112</v>
      </c>
      <c r="M86" s="112"/>
    </row>
  </sheetData>
  <autoFilter ref="A1:M86" xr:uid="{48A9A001-811A-4633-B789-C8F7248052E7}"/>
  <pageMargins left="0.7" right="0.7" top="0.75" bottom="0.75" header="0.3" footer="0.3"/>
  <pageSetup orientation="portrait" r:id="rId1"/>
  <ignoredErrors>
    <ignoredError sqref="K6:L6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DF454-B580-4A9C-95A3-029341524D27}">
  <sheetPr>
    <tabColor rgb="FF92D050"/>
  </sheetPr>
  <dimension ref="A1:L81"/>
  <sheetViews>
    <sheetView topLeftCell="A10" zoomScale="80" zoomScaleNormal="80" workbookViewId="0">
      <selection activeCell="I38" sqref="I38"/>
    </sheetView>
  </sheetViews>
  <sheetFormatPr baseColWidth="10" defaultColWidth="8.796875" defaultRowHeight="15.6"/>
  <cols>
    <col min="1" max="1" width="14.25" customWidth="1"/>
    <col min="2" max="2" width="9.5" bestFit="1" customWidth="1"/>
    <col min="3" max="3" width="8.75" bestFit="1" customWidth="1"/>
    <col min="4" max="4" width="29" bestFit="1" customWidth="1"/>
    <col min="5" max="5" width="17.6484375" bestFit="1" customWidth="1"/>
    <col min="6" max="7" width="8.84765625" bestFit="1" customWidth="1"/>
    <col min="8" max="8" width="10" bestFit="1" customWidth="1"/>
    <col min="9" max="9" width="5.6484375" bestFit="1" customWidth="1"/>
    <col min="10" max="10" width="14.8984375" style="42" customWidth="1"/>
    <col min="11" max="11" width="10.5" bestFit="1" customWidth="1"/>
    <col min="12" max="12" width="15.09765625" customWidth="1"/>
  </cols>
  <sheetData>
    <row r="1" spans="1:12" s="58" customFormat="1" ht="18.3">
      <c r="A1" s="192"/>
      <c r="B1"/>
      <c r="C1"/>
      <c r="J1" s="61"/>
    </row>
    <row r="2" spans="1:12" s="58" customFormat="1" ht="18.25" customHeight="1">
      <c r="A2" s="192"/>
      <c r="B2" s="193" t="s">
        <v>349</v>
      </c>
      <c r="C2" s="193"/>
      <c r="D2" s="193"/>
      <c r="E2" s="193"/>
      <c r="F2" s="193"/>
      <c r="G2" s="193"/>
      <c r="H2" s="193"/>
      <c r="I2" s="193"/>
      <c r="J2" s="61"/>
    </row>
    <row r="3" spans="1:12" s="58" customFormat="1" ht="18.25" customHeight="1">
      <c r="A3" s="192"/>
      <c r="B3" s="193"/>
      <c r="C3" s="193"/>
      <c r="D3" s="193"/>
      <c r="E3" s="193"/>
      <c r="F3" s="193"/>
      <c r="G3" s="193"/>
      <c r="H3" s="193"/>
      <c r="I3" s="193"/>
      <c r="J3" s="61"/>
    </row>
    <row r="4" spans="1:12" s="58" customFormat="1" ht="23.1">
      <c r="A4" s="192"/>
      <c r="B4"/>
      <c r="C4"/>
      <c r="D4" s="194" t="s">
        <v>196</v>
      </c>
      <c r="E4" s="194"/>
      <c r="F4" s="194"/>
      <c r="G4" s="194"/>
      <c r="J4" s="61"/>
    </row>
    <row r="5" spans="1:12" s="164" customFormat="1" ht="18.3">
      <c r="A5" s="162" t="s">
        <v>162</v>
      </c>
      <c r="B5" s="163" t="s">
        <v>160</v>
      </c>
      <c r="C5" s="163" t="s">
        <v>159</v>
      </c>
      <c r="D5" s="162" t="s">
        <v>158</v>
      </c>
      <c r="E5" s="162" t="s">
        <v>0</v>
      </c>
      <c r="F5" s="162" t="s">
        <v>336</v>
      </c>
      <c r="G5" s="162" t="s">
        <v>350</v>
      </c>
      <c r="H5" s="162" t="s">
        <v>112</v>
      </c>
      <c r="I5" s="162" t="s">
        <v>11</v>
      </c>
      <c r="J5" s="162" t="s">
        <v>183</v>
      </c>
      <c r="K5" s="58"/>
    </row>
    <row r="6" spans="1:12" s="155" customFormat="1" ht="18.3">
      <c r="A6" s="155" t="s">
        <v>44</v>
      </c>
      <c r="B6" s="155" t="s">
        <v>56</v>
      </c>
      <c r="C6" s="155" t="s">
        <v>15</v>
      </c>
      <c r="D6" s="155">
        <v>1962</v>
      </c>
      <c r="E6" s="155" t="s">
        <v>224</v>
      </c>
      <c r="F6" s="155" t="s">
        <v>16</v>
      </c>
      <c r="G6" s="155">
        <v>75</v>
      </c>
      <c r="H6" s="155">
        <v>57</v>
      </c>
      <c r="J6" s="154">
        <f>SUM(G6:H9)</f>
        <v>535</v>
      </c>
      <c r="K6" s="58"/>
    </row>
    <row r="7" spans="1:12" s="155" customFormat="1" ht="18.3">
      <c r="A7" s="155" t="s">
        <v>44</v>
      </c>
      <c r="B7" s="155" t="s">
        <v>86</v>
      </c>
      <c r="C7" s="155" t="s">
        <v>283</v>
      </c>
      <c r="D7" s="155">
        <v>1971</v>
      </c>
      <c r="E7" s="155" t="s">
        <v>224</v>
      </c>
      <c r="F7" s="155" t="s">
        <v>16</v>
      </c>
      <c r="G7" s="155">
        <v>76</v>
      </c>
      <c r="H7" s="155">
        <v>60</v>
      </c>
      <c r="J7" s="154"/>
      <c r="K7" s="58"/>
    </row>
    <row r="8" spans="1:12" s="155" customFormat="1" ht="18.3">
      <c r="A8" s="155" t="s">
        <v>44</v>
      </c>
      <c r="B8" s="155" t="s">
        <v>55</v>
      </c>
      <c r="C8" s="155" t="s">
        <v>12</v>
      </c>
      <c r="D8" s="155">
        <v>1990</v>
      </c>
      <c r="E8" s="155" t="s">
        <v>224</v>
      </c>
      <c r="F8" s="155" t="s">
        <v>16</v>
      </c>
      <c r="G8" s="155">
        <v>77</v>
      </c>
      <c r="H8" s="155">
        <v>57</v>
      </c>
      <c r="J8" s="154"/>
      <c r="K8" s="58"/>
    </row>
    <row r="9" spans="1:12" s="155" customFormat="1" ht="18.3">
      <c r="A9" s="155" t="s">
        <v>44</v>
      </c>
      <c r="B9" s="155" t="s">
        <v>92</v>
      </c>
      <c r="C9" s="155" t="s">
        <v>14</v>
      </c>
      <c r="D9" s="155">
        <v>1991</v>
      </c>
      <c r="E9" s="155" t="s">
        <v>224</v>
      </c>
      <c r="F9" s="155" t="s">
        <v>16</v>
      </c>
      <c r="G9" s="155">
        <v>76</v>
      </c>
      <c r="H9" s="155">
        <v>57</v>
      </c>
      <c r="J9" s="154"/>
      <c r="K9" s="58"/>
    </row>
    <row r="10" spans="1:12" ht="18.3">
      <c r="A10" s="42"/>
      <c r="B10" s="45"/>
      <c r="C10" s="45"/>
    </row>
    <row r="11" spans="1:12" s="58" customFormat="1" ht="18.3">
      <c r="A11" s="192"/>
      <c r="B11"/>
      <c r="C11"/>
      <c r="J11" s="61"/>
    </row>
    <row r="12" spans="1:12" s="58" customFormat="1" ht="18.25" customHeight="1">
      <c r="A12" s="192"/>
      <c r="B12" s="193" t="s">
        <v>349</v>
      </c>
      <c r="C12" s="193"/>
      <c r="D12" s="193"/>
      <c r="E12" s="193"/>
      <c r="F12" s="193"/>
      <c r="G12" s="193"/>
      <c r="H12" s="193"/>
      <c r="I12" s="193"/>
      <c r="J12" s="61"/>
    </row>
    <row r="13" spans="1:12" s="58" customFormat="1" ht="18.25" customHeight="1">
      <c r="A13" s="192"/>
      <c r="B13" s="193"/>
      <c r="C13" s="193"/>
      <c r="D13" s="193"/>
      <c r="E13" s="193"/>
      <c r="F13" s="193"/>
      <c r="G13" s="193"/>
      <c r="H13" s="193"/>
      <c r="I13" s="193"/>
      <c r="J13" s="61"/>
    </row>
    <row r="14" spans="1:12" s="58" customFormat="1" ht="23.1">
      <c r="A14" s="192"/>
      <c r="B14"/>
      <c r="C14"/>
      <c r="D14" s="194" t="s">
        <v>362</v>
      </c>
      <c r="E14" s="194"/>
      <c r="F14" s="194"/>
      <c r="G14" s="194"/>
      <c r="J14" s="61"/>
    </row>
    <row r="15" spans="1:12" s="140" customFormat="1" ht="15">
      <c r="A15" s="159" t="s">
        <v>194</v>
      </c>
      <c r="B15" s="160" t="s">
        <v>357</v>
      </c>
      <c r="C15" s="160"/>
      <c r="D15" s="160" t="s">
        <v>162</v>
      </c>
      <c r="E15" s="161" t="s">
        <v>160</v>
      </c>
      <c r="F15" s="160" t="s">
        <v>358</v>
      </c>
      <c r="G15" s="160" t="s">
        <v>372</v>
      </c>
      <c r="H15" s="167" t="s">
        <v>371</v>
      </c>
    </row>
    <row r="16" spans="1:12" s="140" customFormat="1" ht="18.25" customHeight="1">
      <c r="A16" s="195" t="s">
        <v>43</v>
      </c>
      <c r="B16" s="140">
        <v>1</v>
      </c>
      <c r="C16" s="165">
        <v>0.6</v>
      </c>
      <c r="D16" s="141" t="s">
        <v>192</v>
      </c>
      <c r="F16" s="141">
        <v>281</v>
      </c>
      <c r="G16" s="141">
        <v>493</v>
      </c>
      <c r="H16" s="142">
        <v>120</v>
      </c>
      <c r="K16" s="168" t="s">
        <v>44</v>
      </c>
      <c r="L16" s="168">
        <f>SUM(H17,H18,H19,H22,H25)</f>
        <v>390</v>
      </c>
    </row>
    <row r="17" spans="1:12" s="140" customFormat="1" ht="18.25" customHeight="1">
      <c r="A17" s="195"/>
      <c r="B17" s="140">
        <f>B16+1</f>
        <v>2</v>
      </c>
      <c r="C17" s="165">
        <v>0.6</v>
      </c>
      <c r="D17" s="141" t="s">
        <v>184</v>
      </c>
      <c r="F17" s="141">
        <v>281</v>
      </c>
      <c r="G17" s="141">
        <v>479</v>
      </c>
      <c r="H17" s="143">
        <v>110</v>
      </c>
      <c r="J17" s="143"/>
      <c r="K17" s="168" t="s">
        <v>85</v>
      </c>
      <c r="L17" s="168">
        <f>SUM(H16,H27)</f>
        <v>130</v>
      </c>
    </row>
    <row r="18" spans="1:12" s="140" customFormat="1" ht="18.25" customHeight="1">
      <c r="A18" s="195"/>
      <c r="B18" s="140">
        <f>B17+1</f>
        <v>3</v>
      </c>
      <c r="C18" s="165">
        <v>0.6</v>
      </c>
      <c r="D18" s="141" t="s">
        <v>186</v>
      </c>
      <c r="F18" s="141">
        <v>273</v>
      </c>
      <c r="G18" s="141">
        <v>414</v>
      </c>
      <c r="H18" s="143">
        <v>100</v>
      </c>
      <c r="J18" s="143"/>
      <c r="K18" s="168" t="s">
        <v>58</v>
      </c>
      <c r="L18" s="168">
        <f>SUM(H20,H21,H23)</f>
        <v>200</v>
      </c>
    </row>
    <row r="19" spans="1:12" s="140" customFormat="1" ht="18.25" customHeight="1">
      <c r="A19" s="195"/>
      <c r="B19" s="140">
        <f t="shared" ref="B19:B35" si="0">B18+1</f>
        <v>4</v>
      </c>
      <c r="C19" s="165">
        <v>0.6</v>
      </c>
      <c r="D19" s="141" t="s">
        <v>185</v>
      </c>
      <c r="F19" s="141">
        <v>272</v>
      </c>
      <c r="G19" s="141">
        <v>463</v>
      </c>
      <c r="H19" s="143">
        <v>90</v>
      </c>
      <c r="J19" s="143"/>
    </row>
    <row r="20" spans="1:12" s="140" customFormat="1" ht="18.25" customHeight="1">
      <c r="A20" s="195"/>
      <c r="B20" s="140">
        <f t="shared" si="0"/>
        <v>5</v>
      </c>
      <c r="C20" s="165">
        <v>0.6</v>
      </c>
      <c r="D20" s="141" t="s">
        <v>58</v>
      </c>
      <c r="E20" s="143" t="s">
        <v>363</v>
      </c>
      <c r="F20" s="141">
        <v>263</v>
      </c>
      <c r="G20" s="141">
        <v>348</v>
      </c>
      <c r="H20" s="142">
        <v>80</v>
      </c>
      <c r="J20" s="143"/>
    </row>
    <row r="21" spans="1:12" s="140" customFormat="1" ht="18.25" customHeight="1">
      <c r="A21" s="195"/>
      <c r="B21" s="140">
        <f t="shared" si="0"/>
        <v>6</v>
      </c>
      <c r="C21" s="165">
        <v>0.6</v>
      </c>
      <c r="D21" s="141" t="s">
        <v>58</v>
      </c>
      <c r="E21" s="140" t="s">
        <v>360</v>
      </c>
      <c r="F21" s="141">
        <v>262</v>
      </c>
      <c r="G21" s="141">
        <v>455</v>
      </c>
      <c r="H21" s="142">
        <v>70</v>
      </c>
      <c r="J21" s="143"/>
    </row>
    <row r="22" spans="1:12" s="140" customFormat="1" ht="18.25" customHeight="1">
      <c r="A22" s="195"/>
      <c r="B22" s="140">
        <f t="shared" si="0"/>
        <v>7</v>
      </c>
      <c r="C22" s="165">
        <v>0.6</v>
      </c>
      <c r="D22" s="141" t="s">
        <v>188</v>
      </c>
      <c r="F22" s="141">
        <v>262</v>
      </c>
      <c r="G22" s="141">
        <v>448</v>
      </c>
      <c r="H22" s="143">
        <v>60</v>
      </c>
      <c r="J22" s="143"/>
    </row>
    <row r="23" spans="1:12" s="140" customFormat="1" ht="18.25" customHeight="1">
      <c r="A23" s="195"/>
      <c r="B23" s="140">
        <f t="shared" si="0"/>
        <v>8</v>
      </c>
      <c r="C23" s="165">
        <v>0.6</v>
      </c>
      <c r="D23" s="141" t="s">
        <v>58</v>
      </c>
      <c r="E23" s="143" t="s">
        <v>361</v>
      </c>
      <c r="F23" s="141">
        <v>251</v>
      </c>
      <c r="G23" s="141">
        <v>399</v>
      </c>
      <c r="H23" s="143">
        <v>50</v>
      </c>
      <c r="J23" s="143"/>
    </row>
    <row r="24" spans="1:12" s="140" customFormat="1" ht="18.25" customHeight="1">
      <c r="A24" s="195"/>
      <c r="B24" s="140">
        <f t="shared" si="0"/>
        <v>9</v>
      </c>
      <c r="C24" s="165">
        <v>0.6</v>
      </c>
      <c r="D24" s="141" t="s">
        <v>367</v>
      </c>
      <c r="F24" s="141">
        <v>243</v>
      </c>
      <c r="G24" s="141">
        <v>417</v>
      </c>
      <c r="H24" s="142">
        <v>40</v>
      </c>
      <c r="J24" s="143"/>
    </row>
    <row r="25" spans="1:12" s="140" customFormat="1" ht="18.25" customHeight="1">
      <c r="A25" s="195"/>
      <c r="B25" s="140">
        <f t="shared" si="0"/>
        <v>10</v>
      </c>
      <c r="C25" s="165">
        <v>0.6</v>
      </c>
      <c r="D25" s="141" t="s">
        <v>187</v>
      </c>
      <c r="F25" s="141">
        <v>240</v>
      </c>
      <c r="G25" s="141">
        <v>420</v>
      </c>
      <c r="H25" s="142">
        <v>30</v>
      </c>
      <c r="J25" s="143"/>
    </row>
    <row r="26" spans="1:12" s="140" customFormat="1" ht="18.25" customHeight="1">
      <c r="A26" s="195"/>
      <c r="B26" s="140">
        <f t="shared" si="0"/>
        <v>11</v>
      </c>
      <c r="C26" s="165">
        <v>0.6</v>
      </c>
      <c r="D26" s="141" t="s">
        <v>238</v>
      </c>
      <c r="E26" s="143"/>
      <c r="F26" s="141">
        <v>239</v>
      </c>
      <c r="G26" s="141">
        <v>429</v>
      </c>
      <c r="H26" s="142">
        <v>20</v>
      </c>
      <c r="J26" s="143"/>
    </row>
    <row r="27" spans="1:12" s="140" customFormat="1" ht="18.25" customHeight="1">
      <c r="A27" s="195"/>
      <c r="B27" s="140">
        <f t="shared" si="0"/>
        <v>12</v>
      </c>
      <c r="C27" s="165">
        <v>0.6</v>
      </c>
      <c r="D27" s="141" t="s">
        <v>233</v>
      </c>
      <c r="F27" s="141">
        <v>235</v>
      </c>
      <c r="G27" s="141">
        <v>379</v>
      </c>
      <c r="H27" s="143">
        <v>10</v>
      </c>
      <c r="J27" s="143"/>
    </row>
    <row r="28" spans="1:12" s="140" customFormat="1" ht="18.25" customHeight="1">
      <c r="A28" s="195"/>
      <c r="B28" s="140">
        <f t="shared" si="0"/>
        <v>13</v>
      </c>
      <c r="C28" s="166"/>
      <c r="D28" s="141" t="s">
        <v>275</v>
      </c>
      <c r="E28" s="143"/>
      <c r="F28" s="141">
        <v>232</v>
      </c>
      <c r="G28" s="141">
        <v>405</v>
      </c>
      <c r="H28" s="142"/>
      <c r="J28" s="143"/>
    </row>
    <row r="29" spans="1:12" s="140" customFormat="1" ht="18.25" customHeight="1">
      <c r="A29" s="195"/>
      <c r="B29" s="140">
        <f t="shared" si="0"/>
        <v>14</v>
      </c>
      <c r="C29" s="166"/>
      <c r="D29" s="141" t="s">
        <v>366</v>
      </c>
      <c r="E29" s="143"/>
      <c r="F29" s="141">
        <v>232</v>
      </c>
      <c r="G29" s="141">
        <v>420</v>
      </c>
      <c r="H29" s="143"/>
      <c r="J29" s="143"/>
    </row>
    <row r="30" spans="1:12" s="140" customFormat="1" ht="18.25" customHeight="1">
      <c r="A30" s="195"/>
      <c r="B30" s="140">
        <f t="shared" si="0"/>
        <v>15</v>
      </c>
      <c r="C30" s="166"/>
      <c r="D30" s="141" t="s">
        <v>58</v>
      </c>
      <c r="E30" s="143" t="s">
        <v>364</v>
      </c>
      <c r="F30" s="141">
        <v>229</v>
      </c>
      <c r="G30" s="141">
        <v>350</v>
      </c>
      <c r="H30" s="142"/>
      <c r="J30" s="143"/>
    </row>
    <row r="31" spans="1:12" s="140" customFormat="1" ht="18.25" customHeight="1">
      <c r="A31" s="195"/>
      <c r="B31" s="140">
        <f t="shared" si="0"/>
        <v>16</v>
      </c>
      <c r="C31" s="166"/>
      <c r="D31" s="141" t="s">
        <v>289</v>
      </c>
      <c r="F31" s="141">
        <v>229</v>
      </c>
      <c r="G31" s="141">
        <v>404</v>
      </c>
      <c r="H31" s="143"/>
      <c r="J31" s="143"/>
    </row>
    <row r="32" spans="1:12" s="140" customFormat="1" ht="18.25" customHeight="1">
      <c r="A32" s="195"/>
      <c r="B32" s="140">
        <f t="shared" si="0"/>
        <v>17</v>
      </c>
      <c r="C32" s="166"/>
      <c r="D32" s="141" t="s">
        <v>314</v>
      </c>
      <c r="E32" s="143"/>
      <c r="F32" s="141">
        <v>217</v>
      </c>
      <c r="G32" s="141">
        <v>400</v>
      </c>
      <c r="H32" s="142"/>
      <c r="J32" s="143"/>
    </row>
    <row r="33" spans="1:12" s="140" customFormat="1" ht="18.25" customHeight="1">
      <c r="A33" s="195"/>
      <c r="B33" s="140">
        <f t="shared" si="0"/>
        <v>18</v>
      </c>
      <c r="C33" s="166"/>
      <c r="D33" s="141" t="s">
        <v>58</v>
      </c>
      <c r="E33" s="143" t="s">
        <v>365</v>
      </c>
      <c r="F33" s="141">
        <v>209</v>
      </c>
      <c r="G33" s="141">
        <v>307</v>
      </c>
      <c r="H33" s="143"/>
      <c r="J33" s="143"/>
    </row>
    <row r="34" spans="1:12" s="140" customFormat="1" ht="18.25" customHeight="1">
      <c r="A34" s="195"/>
      <c r="B34" s="140">
        <f t="shared" si="0"/>
        <v>19</v>
      </c>
      <c r="C34" s="166"/>
      <c r="D34" s="141" t="s">
        <v>329</v>
      </c>
      <c r="F34" s="141">
        <v>197</v>
      </c>
      <c r="G34" s="141">
        <v>322</v>
      </c>
      <c r="H34" s="142"/>
      <c r="J34" s="143"/>
    </row>
    <row r="35" spans="1:12" s="140" customFormat="1" ht="18.25" customHeight="1">
      <c r="A35" s="195"/>
      <c r="B35" s="140">
        <f t="shared" si="0"/>
        <v>20</v>
      </c>
      <c r="C35" s="166"/>
      <c r="D35" s="141" t="s">
        <v>266</v>
      </c>
      <c r="F35" s="141">
        <v>192</v>
      </c>
      <c r="G35" s="141">
        <v>192</v>
      </c>
      <c r="H35" s="143"/>
      <c r="J35" s="143"/>
    </row>
    <row r="36" spans="1:12" s="140" customFormat="1" ht="18.25" customHeight="1">
      <c r="A36" s="142"/>
      <c r="C36" s="143"/>
      <c r="J36" s="143"/>
    </row>
    <row r="37" spans="1:12" s="140" customFormat="1" ht="15">
      <c r="A37" s="159" t="s">
        <v>194</v>
      </c>
      <c r="B37" s="160" t="s">
        <v>359</v>
      </c>
      <c r="C37" s="160"/>
      <c r="D37" s="160" t="s">
        <v>162</v>
      </c>
      <c r="E37" s="161" t="s">
        <v>160</v>
      </c>
      <c r="F37" s="160" t="s">
        <v>358</v>
      </c>
      <c r="G37" s="160" t="s">
        <v>372</v>
      </c>
      <c r="H37" s="167" t="s">
        <v>371</v>
      </c>
      <c r="I37" s="169" t="s">
        <v>373</v>
      </c>
      <c r="J37" s="143"/>
    </row>
    <row r="38" spans="1:12" s="140" customFormat="1" ht="18.25" customHeight="1">
      <c r="A38" s="195" t="s">
        <v>43</v>
      </c>
      <c r="B38" s="140">
        <v>1</v>
      </c>
      <c r="C38" s="165">
        <v>0.6</v>
      </c>
      <c r="D38" s="141" t="s">
        <v>192</v>
      </c>
      <c r="F38" s="141">
        <v>281</v>
      </c>
      <c r="G38" s="141">
        <v>493</v>
      </c>
      <c r="H38" s="142">
        <v>120</v>
      </c>
      <c r="J38" s="143"/>
      <c r="K38" s="168" t="s">
        <v>44</v>
      </c>
      <c r="L38" s="168">
        <f>SUM(H39,H40,H42,H44,H47)</f>
        <v>380</v>
      </c>
    </row>
    <row r="39" spans="1:12" s="140" customFormat="1" ht="18.25" customHeight="1">
      <c r="A39" s="195"/>
      <c r="B39" s="140">
        <f t="shared" ref="B39:B57" si="1">B38+1</f>
        <v>2</v>
      </c>
      <c r="C39" s="165">
        <v>0.6</v>
      </c>
      <c r="D39" s="141" t="s">
        <v>184</v>
      </c>
      <c r="F39" s="141">
        <v>281</v>
      </c>
      <c r="G39" s="141">
        <v>479</v>
      </c>
      <c r="H39" s="143">
        <v>110</v>
      </c>
      <c r="J39" s="143"/>
      <c r="K39" s="168" t="s">
        <v>85</v>
      </c>
      <c r="L39" s="168">
        <f>SUM(H38)</f>
        <v>120</v>
      </c>
    </row>
    <row r="40" spans="1:12" s="140" customFormat="1" ht="18.25" customHeight="1">
      <c r="A40" s="195"/>
      <c r="B40" s="140">
        <f t="shared" si="1"/>
        <v>3</v>
      </c>
      <c r="C40" s="165">
        <v>0.6</v>
      </c>
      <c r="D40" s="141" t="s">
        <v>185</v>
      </c>
      <c r="F40" s="141">
        <v>272</v>
      </c>
      <c r="G40" s="141">
        <v>463</v>
      </c>
      <c r="H40" s="143">
        <v>100</v>
      </c>
      <c r="J40" s="143"/>
      <c r="K40" s="168" t="s">
        <v>58</v>
      </c>
      <c r="L40" s="168">
        <f>SUM(H41)</f>
        <v>90</v>
      </c>
    </row>
    <row r="41" spans="1:12" s="140" customFormat="1" ht="18.25" customHeight="1">
      <c r="A41" s="195"/>
      <c r="B41" s="140">
        <f t="shared" si="1"/>
        <v>4</v>
      </c>
      <c r="C41" s="165">
        <v>0.6</v>
      </c>
      <c r="D41" s="141" t="s">
        <v>58</v>
      </c>
      <c r="E41" s="140" t="s">
        <v>360</v>
      </c>
      <c r="F41" s="141">
        <v>262</v>
      </c>
      <c r="G41" s="141">
        <v>455</v>
      </c>
      <c r="H41" s="143">
        <v>90</v>
      </c>
      <c r="J41" s="143"/>
    </row>
    <row r="42" spans="1:12" s="140" customFormat="1" ht="18.25" customHeight="1">
      <c r="A42" s="195"/>
      <c r="B42" s="140">
        <f t="shared" si="1"/>
        <v>5</v>
      </c>
      <c r="C42" s="165">
        <v>0.6</v>
      </c>
      <c r="D42" s="141" t="s">
        <v>188</v>
      </c>
      <c r="F42" s="141">
        <v>262</v>
      </c>
      <c r="G42" s="141">
        <v>448</v>
      </c>
      <c r="H42" s="142">
        <v>80</v>
      </c>
      <c r="J42" s="143"/>
    </row>
    <row r="43" spans="1:12" s="140" customFormat="1" ht="18.25" customHeight="1">
      <c r="A43" s="195"/>
      <c r="B43" s="140">
        <f t="shared" si="1"/>
        <v>6</v>
      </c>
      <c r="C43" s="165">
        <v>0.6</v>
      </c>
      <c r="D43" s="141" t="s">
        <v>238</v>
      </c>
      <c r="E43" s="143"/>
      <c r="F43" s="141">
        <v>239</v>
      </c>
      <c r="G43" s="141">
        <v>429</v>
      </c>
      <c r="H43" s="142">
        <v>70</v>
      </c>
      <c r="J43" s="143"/>
    </row>
    <row r="44" spans="1:12" s="140" customFormat="1" ht="18.25" customHeight="1">
      <c r="A44" s="195"/>
      <c r="B44" s="140">
        <f t="shared" si="1"/>
        <v>7</v>
      </c>
      <c r="C44" s="165">
        <v>0.6</v>
      </c>
      <c r="D44" s="141" t="s">
        <v>187</v>
      </c>
      <c r="F44" s="141">
        <v>240</v>
      </c>
      <c r="G44" s="141">
        <v>420</v>
      </c>
      <c r="H44" s="143">
        <v>60</v>
      </c>
      <c r="J44" s="143"/>
    </row>
    <row r="45" spans="1:12" s="140" customFormat="1" ht="18.25" customHeight="1">
      <c r="A45" s="195"/>
      <c r="B45" s="140">
        <f t="shared" si="1"/>
        <v>8</v>
      </c>
      <c r="C45" s="165">
        <v>0.6</v>
      </c>
      <c r="D45" s="141" t="s">
        <v>366</v>
      </c>
      <c r="E45" s="143"/>
      <c r="F45" s="141">
        <v>232</v>
      </c>
      <c r="G45" s="141">
        <v>420</v>
      </c>
      <c r="H45" s="143">
        <v>50</v>
      </c>
      <c r="J45" s="143"/>
    </row>
    <row r="46" spans="1:12" s="140" customFormat="1" ht="18.25" customHeight="1">
      <c r="A46" s="195"/>
      <c r="B46" s="140">
        <f t="shared" si="1"/>
        <v>9</v>
      </c>
      <c r="C46" s="165">
        <v>0.6</v>
      </c>
      <c r="D46" s="141" t="s">
        <v>367</v>
      </c>
      <c r="F46" s="141">
        <v>243</v>
      </c>
      <c r="G46" s="141">
        <v>417</v>
      </c>
      <c r="H46" s="142">
        <v>40</v>
      </c>
      <c r="J46" s="143"/>
    </row>
    <row r="47" spans="1:12" s="140" customFormat="1" ht="18.25" customHeight="1">
      <c r="A47" s="195"/>
      <c r="B47" s="140">
        <f t="shared" si="1"/>
        <v>10</v>
      </c>
      <c r="C47" s="165">
        <v>0.6</v>
      </c>
      <c r="D47" s="141" t="s">
        <v>186</v>
      </c>
      <c r="F47" s="141">
        <v>273</v>
      </c>
      <c r="G47" s="141">
        <v>414</v>
      </c>
      <c r="H47" s="142">
        <v>30</v>
      </c>
      <c r="J47" s="143"/>
    </row>
    <row r="48" spans="1:12" s="140" customFormat="1" ht="18.25" customHeight="1">
      <c r="A48" s="195"/>
      <c r="B48" s="140">
        <f t="shared" si="1"/>
        <v>11</v>
      </c>
      <c r="C48" s="165">
        <v>0.6</v>
      </c>
      <c r="D48" s="141" t="s">
        <v>275</v>
      </c>
      <c r="E48" s="143"/>
      <c r="F48" s="141">
        <v>232</v>
      </c>
      <c r="G48" s="141">
        <v>405</v>
      </c>
      <c r="H48" s="142">
        <v>20</v>
      </c>
      <c r="J48" s="143"/>
    </row>
    <row r="49" spans="1:10" s="140" customFormat="1" ht="18.25" customHeight="1">
      <c r="A49" s="195"/>
      <c r="B49" s="140">
        <f t="shared" si="1"/>
        <v>12</v>
      </c>
      <c r="C49" s="165">
        <v>0.6</v>
      </c>
      <c r="D49" s="141" t="s">
        <v>289</v>
      </c>
      <c r="F49" s="141">
        <v>229</v>
      </c>
      <c r="G49" s="141">
        <v>404</v>
      </c>
      <c r="H49" s="143">
        <v>10</v>
      </c>
      <c r="J49" s="143"/>
    </row>
    <row r="50" spans="1:10" s="140" customFormat="1" ht="18.25" customHeight="1">
      <c r="A50" s="195"/>
      <c r="B50" s="140">
        <f t="shared" si="1"/>
        <v>13</v>
      </c>
      <c r="C50" s="166"/>
      <c r="D50" s="141" t="s">
        <v>314</v>
      </c>
      <c r="E50" s="143"/>
      <c r="F50" s="141">
        <v>217</v>
      </c>
      <c r="G50" s="141">
        <v>400</v>
      </c>
      <c r="H50" s="142"/>
      <c r="J50" s="143"/>
    </row>
    <row r="51" spans="1:10" s="140" customFormat="1" ht="18.25" customHeight="1">
      <c r="A51" s="195"/>
      <c r="B51" s="140">
        <f t="shared" si="1"/>
        <v>14</v>
      </c>
      <c r="C51" s="166"/>
      <c r="D51" s="141" t="s">
        <v>58</v>
      </c>
      <c r="E51" s="143" t="s">
        <v>361</v>
      </c>
      <c r="F51" s="141">
        <v>251</v>
      </c>
      <c r="G51" s="141">
        <v>399</v>
      </c>
      <c r="H51" s="143"/>
      <c r="J51" s="143"/>
    </row>
    <row r="52" spans="1:10" s="140" customFormat="1" ht="18.25" customHeight="1">
      <c r="A52" s="195"/>
      <c r="B52" s="140">
        <f t="shared" si="1"/>
        <v>15</v>
      </c>
      <c r="C52" s="166"/>
      <c r="D52" s="141" t="s">
        <v>233</v>
      </c>
      <c r="F52" s="141">
        <v>235</v>
      </c>
      <c r="G52" s="141">
        <v>379</v>
      </c>
      <c r="H52" s="143"/>
      <c r="J52" s="143"/>
    </row>
    <row r="53" spans="1:10" s="140" customFormat="1" ht="18.25" customHeight="1">
      <c r="A53" s="195"/>
      <c r="B53" s="140">
        <f t="shared" si="1"/>
        <v>16</v>
      </c>
      <c r="C53" s="166"/>
      <c r="D53" s="141" t="s">
        <v>58</v>
      </c>
      <c r="E53" s="143" t="s">
        <v>364</v>
      </c>
      <c r="F53" s="141">
        <v>229</v>
      </c>
      <c r="G53" s="141">
        <v>350</v>
      </c>
      <c r="H53" s="142"/>
      <c r="J53" s="143"/>
    </row>
    <row r="54" spans="1:10" s="140" customFormat="1" ht="18.25" customHeight="1">
      <c r="A54" s="195"/>
      <c r="B54" s="140">
        <f t="shared" si="1"/>
        <v>17</v>
      </c>
      <c r="C54" s="166"/>
      <c r="D54" s="141" t="s">
        <v>58</v>
      </c>
      <c r="E54" s="143" t="s">
        <v>363</v>
      </c>
      <c r="F54" s="141">
        <v>263</v>
      </c>
      <c r="G54" s="141">
        <v>348</v>
      </c>
      <c r="H54" s="142"/>
      <c r="J54" s="143"/>
    </row>
    <row r="55" spans="1:10" s="140" customFormat="1" ht="18.25" customHeight="1">
      <c r="A55" s="195"/>
      <c r="B55" s="140">
        <f t="shared" si="1"/>
        <v>18</v>
      </c>
      <c r="C55" s="166"/>
      <c r="D55" s="141" t="s">
        <v>329</v>
      </c>
      <c r="F55" s="141">
        <v>197</v>
      </c>
      <c r="G55" s="141">
        <v>322</v>
      </c>
      <c r="H55" s="142"/>
      <c r="J55" s="143"/>
    </row>
    <row r="56" spans="1:10" s="140" customFormat="1" ht="18.25" customHeight="1">
      <c r="A56" s="195"/>
      <c r="B56" s="140">
        <f t="shared" si="1"/>
        <v>19</v>
      </c>
      <c r="C56" s="166"/>
      <c r="D56" s="141" t="s">
        <v>58</v>
      </c>
      <c r="E56" s="143" t="s">
        <v>365</v>
      </c>
      <c r="F56" s="141">
        <v>209</v>
      </c>
      <c r="G56" s="141">
        <v>307</v>
      </c>
      <c r="H56" s="143"/>
      <c r="J56" s="143"/>
    </row>
    <row r="57" spans="1:10" s="140" customFormat="1" ht="18.25" customHeight="1">
      <c r="A57" s="195"/>
      <c r="B57" s="140">
        <f t="shared" si="1"/>
        <v>20</v>
      </c>
      <c r="C57" s="166"/>
      <c r="D57" s="141" t="s">
        <v>266</v>
      </c>
      <c r="F57" s="141">
        <v>192</v>
      </c>
      <c r="G57" s="141">
        <v>192</v>
      </c>
      <c r="H57" s="143"/>
      <c r="J57" s="143"/>
    </row>
    <row r="58" spans="1:10" s="140" customFormat="1" ht="15.3" thickBot="1">
      <c r="B58" s="143"/>
      <c r="C58" s="143"/>
      <c r="J58" s="143"/>
    </row>
    <row r="59" spans="1:10" s="140" customFormat="1" ht="15">
      <c r="A59" s="148" t="s">
        <v>162</v>
      </c>
      <c r="B59" s="149" t="s">
        <v>245</v>
      </c>
      <c r="C59" s="150" t="s">
        <v>350</v>
      </c>
      <c r="D59" s="151" t="s">
        <v>112</v>
      </c>
      <c r="E59" s="151" t="s">
        <v>354</v>
      </c>
      <c r="F59" s="151" t="s">
        <v>355</v>
      </c>
      <c r="G59" s="151" t="s">
        <v>356</v>
      </c>
      <c r="J59" s="143"/>
    </row>
    <row r="60" spans="1:10" s="140" customFormat="1" ht="15">
      <c r="A60" s="144" t="s">
        <v>353</v>
      </c>
      <c r="B60" s="152" t="s">
        <v>43</v>
      </c>
      <c r="C60" s="146">
        <v>61</v>
      </c>
      <c r="D60" s="145">
        <v>44</v>
      </c>
      <c r="E60" s="145">
        <v>105</v>
      </c>
      <c r="F60" s="145">
        <v>251</v>
      </c>
      <c r="G60" s="145">
        <v>399</v>
      </c>
      <c r="J60" s="143"/>
    </row>
    <row r="61" spans="1:10" s="140" customFormat="1" ht="15">
      <c r="A61" s="147" t="s">
        <v>223</v>
      </c>
      <c r="B61" s="153" t="s">
        <v>246</v>
      </c>
      <c r="C61" s="154">
        <v>68</v>
      </c>
      <c r="D61" s="155">
        <v>41</v>
      </c>
      <c r="E61" s="145">
        <v>109</v>
      </c>
      <c r="F61" s="145">
        <v>263</v>
      </c>
      <c r="G61" s="145">
        <v>348</v>
      </c>
      <c r="J61" s="143"/>
    </row>
    <row r="62" spans="1:10" s="140" customFormat="1" ht="15">
      <c r="A62" s="144" t="s">
        <v>229</v>
      </c>
      <c r="B62" s="152" t="s">
        <v>43</v>
      </c>
      <c r="C62" s="146">
        <v>72</v>
      </c>
      <c r="D62" s="145">
        <v>50</v>
      </c>
      <c r="E62" s="145">
        <v>122</v>
      </c>
      <c r="F62" s="145">
        <v>229</v>
      </c>
      <c r="G62" s="145">
        <v>350</v>
      </c>
      <c r="J62" s="143"/>
    </row>
    <row r="63" spans="1:10" s="140" customFormat="1" ht="15">
      <c r="A63" s="147" t="s">
        <v>331</v>
      </c>
      <c r="B63" s="153" t="s">
        <v>246</v>
      </c>
      <c r="C63" s="154">
        <v>60</v>
      </c>
      <c r="D63" s="155">
        <v>51</v>
      </c>
      <c r="E63" s="145">
        <v>111</v>
      </c>
      <c r="F63" s="145">
        <v>209</v>
      </c>
      <c r="G63" s="145">
        <v>307</v>
      </c>
      <c r="J63" s="143"/>
    </row>
    <row r="64" spans="1:10" s="140" customFormat="1" ht="15">
      <c r="A64" s="144" t="s">
        <v>275</v>
      </c>
      <c r="B64" s="152" t="s">
        <v>246</v>
      </c>
      <c r="C64" s="146">
        <v>65</v>
      </c>
      <c r="D64" s="145">
        <v>47</v>
      </c>
      <c r="E64" s="145">
        <v>112</v>
      </c>
      <c r="F64" s="145">
        <v>232</v>
      </c>
      <c r="G64" s="145">
        <v>405</v>
      </c>
      <c r="J64" s="143"/>
    </row>
    <row r="65" spans="1:10" s="140" customFormat="1" ht="15">
      <c r="A65" s="147" t="s">
        <v>289</v>
      </c>
      <c r="B65" s="153" t="s">
        <v>246</v>
      </c>
      <c r="C65" s="154">
        <v>63</v>
      </c>
      <c r="D65" s="155">
        <v>45</v>
      </c>
      <c r="E65" s="145">
        <v>108</v>
      </c>
      <c r="F65" s="145">
        <v>229</v>
      </c>
      <c r="G65" s="145">
        <v>404</v>
      </c>
      <c r="J65" s="143"/>
    </row>
    <row r="66" spans="1:10" s="140" customFormat="1" ht="15">
      <c r="A66" s="144" t="s">
        <v>314</v>
      </c>
      <c r="B66" s="152" t="s">
        <v>246</v>
      </c>
      <c r="C66" s="146">
        <v>34</v>
      </c>
      <c r="D66" s="145">
        <v>37</v>
      </c>
      <c r="E66" s="145">
        <v>71</v>
      </c>
      <c r="F66" s="145">
        <v>217</v>
      </c>
      <c r="G66" s="145">
        <v>400</v>
      </c>
      <c r="J66" s="143"/>
    </row>
    <row r="67" spans="1:10" s="140" customFormat="1" ht="15">
      <c r="A67" s="147" t="s">
        <v>326</v>
      </c>
      <c r="B67" s="153" t="s">
        <v>246</v>
      </c>
      <c r="C67" s="154">
        <v>63</v>
      </c>
      <c r="D67" s="155">
        <v>48</v>
      </c>
      <c r="E67" s="145">
        <v>111</v>
      </c>
      <c r="F67" s="145">
        <v>232</v>
      </c>
      <c r="G67" s="145">
        <v>420</v>
      </c>
      <c r="J67" s="143"/>
    </row>
    <row r="68" spans="1:10" s="140" customFormat="1" ht="15">
      <c r="A68" s="144" t="s">
        <v>238</v>
      </c>
      <c r="B68" s="152" t="s">
        <v>246</v>
      </c>
      <c r="C68" s="146">
        <v>40</v>
      </c>
      <c r="D68" s="145">
        <v>33</v>
      </c>
      <c r="E68" s="145">
        <v>73</v>
      </c>
      <c r="F68" s="145">
        <v>239</v>
      </c>
      <c r="G68" s="145">
        <v>429</v>
      </c>
      <c r="J68" s="143"/>
    </row>
    <row r="69" spans="1:10" s="140" customFormat="1" ht="15">
      <c r="A69" s="147" t="s">
        <v>329</v>
      </c>
      <c r="B69" s="153" t="s">
        <v>246</v>
      </c>
      <c r="C69" s="154">
        <v>65</v>
      </c>
      <c r="D69" s="155">
        <v>52</v>
      </c>
      <c r="E69" s="145">
        <v>117</v>
      </c>
      <c r="F69" s="145">
        <v>197</v>
      </c>
      <c r="G69" s="145">
        <v>322</v>
      </c>
      <c r="J69" s="143"/>
    </row>
    <row r="70" spans="1:10" s="140" customFormat="1" ht="15">
      <c r="A70" s="144" t="s">
        <v>330</v>
      </c>
      <c r="B70" s="152" t="s">
        <v>246</v>
      </c>
      <c r="C70" s="146">
        <v>62</v>
      </c>
      <c r="D70" s="145">
        <v>52</v>
      </c>
      <c r="E70" s="145">
        <v>114</v>
      </c>
      <c r="F70" s="145">
        <v>243</v>
      </c>
      <c r="G70" s="145">
        <v>417</v>
      </c>
      <c r="J70" s="143"/>
    </row>
    <row r="71" spans="1:10" s="140" customFormat="1" ht="15">
      <c r="A71" s="147" t="s">
        <v>261</v>
      </c>
      <c r="B71" s="153" t="s">
        <v>246</v>
      </c>
      <c r="C71" s="154">
        <v>74</v>
      </c>
      <c r="D71" s="155">
        <v>51</v>
      </c>
      <c r="E71" s="145">
        <v>125</v>
      </c>
      <c r="F71" s="145">
        <v>262</v>
      </c>
      <c r="G71" s="145">
        <v>455</v>
      </c>
      <c r="J71" s="143"/>
    </row>
    <row r="72" spans="1:10" s="140" customFormat="1" ht="15">
      <c r="A72" s="144" t="s">
        <v>192</v>
      </c>
      <c r="B72" s="152" t="s">
        <v>43</v>
      </c>
      <c r="C72" s="146">
        <v>75</v>
      </c>
      <c r="D72" s="145">
        <v>53</v>
      </c>
      <c r="E72" s="145">
        <v>128</v>
      </c>
      <c r="F72" s="145">
        <v>281</v>
      </c>
      <c r="G72" s="145">
        <v>493</v>
      </c>
      <c r="J72" s="143"/>
    </row>
    <row r="73" spans="1:10" s="140" customFormat="1" ht="15">
      <c r="A73" s="147" t="s">
        <v>233</v>
      </c>
      <c r="B73" s="153" t="s">
        <v>246</v>
      </c>
      <c r="C73" s="154">
        <v>64</v>
      </c>
      <c r="D73" s="155">
        <v>53</v>
      </c>
      <c r="E73" s="145">
        <v>117</v>
      </c>
      <c r="F73" s="145">
        <v>235</v>
      </c>
      <c r="G73" s="145">
        <v>379</v>
      </c>
      <c r="J73" s="143"/>
    </row>
    <row r="74" spans="1:10" s="140" customFormat="1" ht="15">
      <c r="A74" s="144" t="s">
        <v>266</v>
      </c>
      <c r="B74" s="152" t="s">
        <v>246</v>
      </c>
      <c r="C74" s="146">
        <v>60</v>
      </c>
      <c r="D74" s="145"/>
      <c r="E74" s="145">
        <v>60</v>
      </c>
      <c r="F74" s="145">
        <v>192</v>
      </c>
      <c r="G74" s="145">
        <v>192</v>
      </c>
      <c r="J74" s="143"/>
    </row>
    <row r="75" spans="1:10" s="140" customFormat="1" ht="15">
      <c r="A75" s="147" t="s">
        <v>327</v>
      </c>
      <c r="B75" s="156" t="s">
        <v>16</v>
      </c>
      <c r="C75" s="157">
        <v>75</v>
      </c>
      <c r="D75" s="158">
        <v>57</v>
      </c>
      <c r="E75" s="145">
        <v>132</v>
      </c>
      <c r="F75" s="145">
        <v>304</v>
      </c>
      <c r="G75" s="145">
        <v>535</v>
      </c>
      <c r="J75" s="143"/>
    </row>
    <row r="76" spans="1:10" s="140" customFormat="1" ht="15">
      <c r="A76" s="147" t="s">
        <v>184</v>
      </c>
      <c r="B76" s="156" t="s">
        <v>43</v>
      </c>
      <c r="C76" s="157">
        <v>70</v>
      </c>
      <c r="D76" s="158">
        <v>52</v>
      </c>
      <c r="E76" s="145">
        <v>122</v>
      </c>
      <c r="F76" s="145">
        <v>281</v>
      </c>
      <c r="G76" s="145">
        <v>479</v>
      </c>
      <c r="J76" s="143"/>
    </row>
    <row r="77" spans="1:10" s="140" customFormat="1" ht="15">
      <c r="A77" s="144" t="s">
        <v>185</v>
      </c>
      <c r="B77" s="152" t="s">
        <v>43</v>
      </c>
      <c r="C77" s="146">
        <v>74</v>
      </c>
      <c r="D77" s="145">
        <v>48</v>
      </c>
      <c r="E77" s="145">
        <v>122</v>
      </c>
      <c r="F77" s="145">
        <v>272</v>
      </c>
      <c r="G77" s="145">
        <v>463</v>
      </c>
      <c r="J77" s="143"/>
    </row>
    <row r="78" spans="1:10" s="140" customFormat="1" ht="15">
      <c r="A78" s="147" t="s">
        <v>186</v>
      </c>
      <c r="B78" s="153" t="s">
        <v>246</v>
      </c>
      <c r="C78" s="154">
        <v>71</v>
      </c>
      <c r="D78" s="155">
        <v>50</v>
      </c>
      <c r="E78" s="145">
        <v>121</v>
      </c>
      <c r="F78" s="145">
        <v>273</v>
      </c>
      <c r="G78" s="145">
        <v>414</v>
      </c>
      <c r="J78" s="143"/>
    </row>
    <row r="79" spans="1:10" s="140" customFormat="1" ht="15">
      <c r="A79" s="144" t="s">
        <v>187</v>
      </c>
      <c r="B79" s="152" t="s">
        <v>246</v>
      </c>
      <c r="C79" s="146">
        <v>69</v>
      </c>
      <c r="D79" s="145">
        <v>48</v>
      </c>
      <c r="E79" s="145">
        <v>117</v>
      </c>
      <c r="F79" s="145">
        <v>240</v>
      </c>
      <c r="G79" s="145">
        <v>420</v>
      </c>
      <c r="J79" s="143"/>
    </row>
    <row r="80" spans="1:10" s="140" customFormat="1" ht="15">
      <c r="A80" s="147" t="s">
        <v>188</v>
      </c>
      <c r="B80" s="153" t="s">
        <v>246</v>
      </c>
      <c r="C80" s="154">
        <v>73</v>
      </c>
      <c r="D80" s="155">
        <v>46</v>
      </c>
      <c r="E80" s="145">
        <v>119</v>
      </c>
      <c r="F80" s="145">
        <v>262</v>
      </c>
      <c r="G80" s="145">
        <v>448</v>
      </c>
      <c r="J80" s="143"/>
    </row>
    <row r="81" spans="2:10" s="140" customFormat="1" ht="15">
      <c r="B81" s="143"/>
      <c r="C81" s="143"/>
      <c r="J81" s="143"/>
    </row>
  </sheetData>
  <mergeCells count="8">
    <mergeCell ref="A16:A35"/>
    <mergeCell ref="A38:A57"/>
    <mergeCell ref="A1:A4"/>
    <mergeCell ref="B2:I3"/>
    <mergeCell ref="D4:G4"/>
    <mergeCell ref="A11:A14"/>
    <mergeCell ref="B12:I13"/>
    <mergeCell ref="D14:G1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4EF79-FD20-49CC-AEE4-052A04B3604B}">
  <sheetPr>
    <tabColor theme="0" tint="-0.34998626667073579"/>
  </sheetPr>
  <dimension ref="A1:H70"/>
  <sheetViews>
    <sheetView workbookViewId="0">
      <selection activeCell="A83" sqref="A83"/>
    </sheetView>
  </sheetViews>
  <sheetFormatPr baseColWidth="10" defaultColWidth="10.84765625" defaultRowHeight="18.3"/>
  <cols>
    <col min="1" max="1" width="16.09765625" style="45" bestFit="1" customWidth="1"/>
    <col min="2" max="2" width="13.5" style="29" bestFit="1" customWidth="1"/>
    <col min="3" max="3" width="14.34765625" style="29" bestFit="1" customWidth="1"/>
    <col min="4" max="4" width="7.84765625" style="45" bestFit="1" customWidth="1"/>
    <col min="5" max="5" width="6.34765625" style="45" bestFit="1" customWidth="1"/>
    <col min="6" max="6" width="5.59765625" style="106" bestFit="1" customWidth="1"/>
    <col min="7" max="7" width="9.34765625" style="106" bestFit="1" customWidth="1"/>
    <col min="8" max="8" width="6.09765625" style="106" bestFit="1" customWidth="1"/>
    <col min="9" max="16384" width="10.84765625" style="29"/>
  </cols>
  <sheetData>
    <row r="1" spans="1:8">
      <c r="A1" s="104" t="s">
        <v>162</v>
      </c>
      <c r="B1" s="105" t="s">
        <v>160</v>
      </c>
      <c r="C1" s="105" t="s">
        <v>159</v>
      </c>
      <c r="D1" s="104" t="s">
        <v>158</v>
      </c>
      <c r="E1" s="104" t="s">
        <v>0</v>
      </c>
      <c r="F1" s="81" t="s">
        <v>9</v>
      </c>
      <c r="G1" s="81" t="s">
        <v>10</v>
      </c>
      <c r="H1" s="81" t="s">
        <v>11</v>
      </c>
    </row>
    <row r="2" spans="1:8">
      <c r="A2" s="45" t="s">
        <v>44</v>
      </c>
      <c r="B2" s="58" t="s">
        <v>55</v>
      </c>
      <c r="C2" s="58" t="s">
        <v>19</v>
      </c>
      <c r="D2" s="61">
        <v>1964</v>
      </c>
      <c r="E2" s="61" t="s">
        <v>66</v>
      </c>
      <c r="F2" s="81">
        <v>73</v>
      </c>
      <c r="G2" s="81">
        <v>49</v>
      </c>
      <c r="H2" s="81">
        <f>F2+G2</f>
        <v>122</v>
      </c>
    </row>
    <row r="3" spans="1:8">
      <c r="A3" s="45" t="s">
        <v>44</v>
      </c>
      <c r="B3" s="58" t="s">
        <v>55</v>
      </c>
      <c r="C3" s="58" t="s">
        <v>12</v>
      </c>
      <c r="D3" s="61">
        <v>1990</v>
      </c>
      <c r="E3" s="61" t="s">
        <v>78</v>
      </c>
    </row>
    <row r="4" spans="1:8">
      <c r="A4" s="45" t="s">
        <v>44</v>
      </c>
      <c r="B4" s="58" t="s">
        <v>97</v>
      </c>
      <c r="C4" s="58" t="s">
        <v>98</v>
      </c>
      <c r="D4" s="61">
        <v>1960</v>
      </c>
      <c r="E4" s="61" t="s">
        <v>66</v>
      </c>
      <c r="F4" s="81">
        <v>68</v>
      </c>
      <c r="G4" s="81">
        <v>55</v>
      </c>
      <c r="H4" s="81">
        <f t="shared" ref="H4:H10" si="0">F4+G4</f>
        <v>123</v>
      </c>
    </row>
    <row r="5" spans="1:8">
      <c r="A5" s="45" t="s">
        <v>44</v>
      </c>
      <c r="B5" s="58" t="s">
        <v>97</v>
      </c>
      <c r="C5" s="58" t="s">
        <v>26</v>
      </c>
      <c r="D5" s="61">
        <v>1966</v>
      </c>
      <c r="E5" s="61" t="s">
        <v>66</v>
      </c>
      <c r="F5" s="81">
        <v>58</v>
      </c>
      <c r="G5" s="81">
        <v>51</v>
      </c>
      <c r="H5" s="81">
        <f t="shared" si="0"/>
        <v>109</v>
      </c>
    </row>
    <row r="6" spans="1:8">
      <c r="A6" s="45" t="s">
        <v>44</v>
      </c>
      <c r="B6" s="58" t="s">
        <v>53</v>
      </c>
      <c r="C6" s="58" t="s">
        <v>38</v>
      </c>
      <c r="D6" s="61">
        <v>2007</v>
      </c>
      <c r="E6" s="61">
        <v>90</v>
      </c>
      <c r="F6" s="81">
        <v>53</v>
      </c>
      <c r="G6" s="81"/>
      <c r="H6" s="81">
        <f t="shared" si="0"/>
        <v>53</v>
      </c>
    </row>
    <row r="7" spans="1:8">
      <c r="A7" s="45" t="s">
        <v>44</v>
      </c>
      <c r="B7" s="58" t="s">
        <v>99</v>
      </c>
      <c r="C7" s="58" t="s">
        <v>37</v>
      </c>
      <c r="D7" s="61">
        <v>1964</v>
      </c>
      <c r="E7" s="61" t="s">
        <v>66</v>
      </c>
      <c r="F7" s="81">
        <v>64</v>
      </c>
      <c r="G7" s="81">
        <v>51</v>
      </c>
      <c r="H7" s="81">
        <f t="shared" si="0"/>
        <v>115</v>
      </c>
    </row>
    <row r="8" spans="1:8">
      <c r="A8" s="45" t="s">
        <v>85</v>
      </c>
      <c r="B8" s="29" t="s">
        <v>90</v>
      </c>
      <c r="C8" s="29" t="s">
        <v>91</v>
      </c>
      <c r="D8" s="45">
        <v>1983</v>
      </c>
      <c r="E8" s="45">
        <v>90</v>
      </c>
      <c r="F8" s="106">
        <v>59</v>
      </c>
      <c r="G8" s="106">
        <v>49</v>
      </c>
      <c r="H8" s="106">
        <f t="shared" si="0"/>
        <v>108</v>
      </c>
    </row>
    <row r="9" spans="1:8">
      <c r="A9" s="45" t="s">
        <v>44</v>
      </c>
      <c r="B9" s="58" t="s">
        <v>100</v>
      </c>
      <c r="C9" s="58" t="s">
        <v>103</v>
      </c>
      <c r="D9" s="61">
        <v>1977</v>
      </c>
      <c r="E9" s="61" t="s">
        <v>82</v>
      </c>
      <c r="F9" s="81">
        <v>72</v>
      </c>
      <c r="G9" s="81">
        <v>48</v>
      </c>
      <c r="H9" s="81">
        <f t="shared" si="0"/>
        <v>120</v>
      </c>
    </row>
    <row r="10" spans="1:8">
      <c r="A10" s="45" t="s">
        <v>44</v>
      </c>
      <c r="B10" s="58" t="s">
        <v>100</v>
      </c>
      <c r="C10" s="58" t="s">
        <v>21</v>
      </c>
      <c r="D10" s="61">
        <v>1990</v>
      </c>
      <c r="E10" s="61" t="s">
        <v>82</v>
      </c>
      <c r="F10" s="81">
        <v>65</v>
      </c>
      <c r="G10" s="81"/>
      <c r="H10" s="81">
        <f t="shared" si="0"/>
        <v>65</v>
      </c>
    </row>
    <row r="11" spans="1:8">
      <c r="A11" s="45" t="s">
        <v>193</v>
      </c>
      <c r="B11" s="29" t="s">
        <v>124</v>
      </c>
      <c r="C11" s="29" t="s">
        <v>125</v>
      </c>
      <c r="D11" s="45">
        <v>2007</v>
      </c>
      <c r="E11" s="45">
        <v>90</v>
      </c>
      <c r="F11" s="106">
        <v>64</v>
      </c>
      <c r="H11" s="106">
        <f>SUM(F11+G11)</f>
        <v>64</v>
      </c>
    </row>
    <row r="12" spans="1:8">
      <c r="A12" s="45" t="s">
        <v>44</v>
      </c>
      <c r="B12" s="58" t="s">
        <v>86</v>
      </c>
      <c r="C12" s="58" t="s">
        <v>13</v>
      </c>
      <c r="D12" s="61">
        <v>1971</v>
      </c>
      <c r="E12" s="61" t="s">
        <v>78</v>
      </c>
    </row>
    <row r="13" spans="1:8">
      <c r="A13" s="45" t="s">
        <v>44</v>
      </c>
      <c r="B13" s="58" t="s">
        <v>86</v>
      </c>
      <c r="C13" s="58" t="s">
        <v>24</v>
      </c>
      <c r="D13" s="61">
        <v>1941</v>
      </c>
      <c r="E13" s="61" t="s">
        <v>82</v>
      </c>
      <c r="F13" s="81">
        <v>65</v>
      </c>
      <c r="G13" s="81">
        <v>46</v>
      </c>
      <c r="H13" s="81">
        <f>F13+G13</f>
        <v>111</v>
      </c>
    </row>
    <row r="14" spans="1:8">
      <c r="A14" s="45" t="s">
        <v>85</v>
      </c>
      <c r="B14" s="29" t="s">
        <v>86</v>
      </c>
      <c r="C14" s="29" t="s">
        <v>87</v>
      </c>
      <c r="D14" s="45">
        <v>1993</v>
      </c>
      <c r="E14" s="45">
        <v>90</v>
      </c>
      <c r="F14" s="106">
        <v>67</v>
      </c>
      <c r="H14" s="106">
        <f>F14+G14</f>
        <v>67</v>
      </c>
    </row>
    <row r="15" spans="1:8">
      <c r="A15" s="45" t="s">
        <v>164</v>
      </c>
      <c r="B15" s="29" t="s">
        <v>144</v>
      </c>
      <c r="C15" s="29" t="s">
        <v>145</v>
      </c>
      <c r="D15" s="45">
        <v>2002</v>
      </c>
      <c r="E15" s="45">
        <v>90</v>
      </c>
      <c r="F15" s="106">
        <v>66</v>
      </c>
      <c r="G15" s="106">
        <v>33</v>
      </c>
      <c r="H15" s="106">
        <f>SUM(F15+G15)</f>
        <v>99</v>
      </c>
    </row>
    <row r="16" spans="1:8">
      <c r="A16" s="45" t="s">
        <v>44</v>
      </c>
      <c r="B16" s="58" t="s">
        <v>56</v>
      </c>
      <c r="C16" s="58" t="s">
        <v>15</v>
      </c>
      <c r="D16" s="61">
        <v>1962</v>
      </c>
      <c r="E16" s="61" t="s">
        <v>78</v>
      </c>
    </row>
    <row r="17" spans="1:8">
      <c r="A17" s="45" t="s">
        <v>44</v>
      </c>
      <c r="B17" s="58" t="s">
        <v>153</v>
      </c>
      <c r="C17" s="58" t="s">
        <v>154</v>
      </c>
      <c r="D17" s="61">
        <v>1978</v>
      </c>
      <c r="E17" s="61" t="s">
        <v>82</v>
      </c>
      <c r="F17" s="81">
        <v>60</v>
      </c>
      <c r="G17" s="81">
        <v>56</v>
      </c>
      <c r="H17" s="81">
        <f>SUM(F17:G17)</f>
        <v>116</v>
      </c>
    </row>
    <row r="18" spans="1:8">
      <c r="A18" s="45" t="s">
        <v>85</v>
      </c>
      <c r="B18" s="29" t="s">
        <v>120</v>
      </c>
      <c r="C18" s="29" t="s">
        <v>121</v>
      </c>
      <c r="D18" s="45">
        <v>1990</v>
      </c>
      <c r="E18" s="45">
        <v>90</v>
      </c>
      <c r="F18" s="106">
        <v>75</v>
      </c>
      <c r="G18" s="106">
        <v>51</v>
      </c>
      <c r="H18" s="106">
        <f>F18+G18</f>
        <v>126</v>
      </c>
    </row>
    <row r="19" spans="1:8">
      <c r="A19" s="45" t="s">
        <v>44</v>
      </c>
      <c r="B19" s="58" t="s">
        <v>48</v>
      </c>
      <c r="C19" s="58" t="s">
        <v>34</v>
      </c>
      <c r="D19" s="61">
        <v>1971</v>
      </c>
      <c r="E19" s="61">
        <v>90</v>
      </c>
      <c r="F19" s="81">
        <v>61</v>
      </c>
      <c r="G19" s="81">
        <v>53</v>
      </c>
      <c r="H19" s="81">
        <f>F19+G19</f>
        <v>114</v>
      </c>
    </row>
    <row r="20" spans="1:8">
      <c r="A20" s="45" t="s">
        <v>164</v>
      </c>
      <c r="B20" s="29" t="s">
        <v>140</v>
      </c>
      <c r="C20" s="29" t="s">
        <v>141</v>
      </c>
      <c r="D20" s="45">
        <v>1992</v>
      </c>
      <c r="E20" s="45">
        <v>90</v>
      </c>
      <c r="F20" s="106">
        <v>67</v>
      </c>
      <c r="G20" s="106">
        <v>50</v>
      </c>
      <c r="H20" s="106">
        <f>SUM(F20+G20)</f>
        <v>117</v>
      </c>
    </row>
    <row r="21" spans="1:8">
      <c r="A21" s="45" t="s">
        <v>44</v>
      </c>
      <c r="B21" s="87" t="s">
        <v>156</v>
      </c>
      <c r="C21" s="58" t="s">
        <v>17</v>
      </c>
      <c r="D21" s="61">
        <v>2004</v>
      </c>
      <c r="E21" s="61">
        <v>90</v>
      </c>
      <c r="F21" s="81">
        <v>49</v>
      </c>
      <c r="G21" s="81">
        <v>44</v>
      </c>
      <c r="H21" s="81">
        <f>F21+G21</f>
        <v>93</v>
      </c>
    </row>
    <row r="22" spans="1:8">
      <c r="A22" s="45" t="s">
        <v>44</v>
      </c>
      <c r="B22" s="58" t="s">
        <v>49</v>
      </c>
      <c r="C22" s="58" t="s">
        <v>22</v>
      </c>
      <c r="D22" s="61">
        <v>1969</v>
      </c>
      <c r="E22" s="61">
        <v>90</v>
      </c>
      <c r="F22" s="81">
        <v>54</v>
      </c>
      <c r="G22" s="81">
        <v>51</v>
      </c>
      <c r="H22" s="81">
        <f>F22+G22</f>
        <v>105</v>
      </c>
    </row>
    <row r="23" spans="1:8">
      <c r="A23" s="45" t="s">
        <v>44</v>
      </c>
      <c r="B23" s="58" t="s">
        <v>52</v>
      </c>
      <c r="C23" s="58" t="s">
        <v>42</v>
      </c>
      <c r="D23" s="61">
        <v>2006</v>
      </c>
      <c r="E23" s="61">
        <v>90</v>
      </c>
      <c r="F23" s="81">
        <v>52</v>
      </c>
      <c r="G23" s="81">
        <v>38</v>
      </c>
      <c r="H23" s="81">
        <f>F23+G23</f>
        <v>90</v>
      </c>
    </row>
    <row r="24" spans="1:8">
      <c r="A24" s="45" t="s">
        <v>58</v>
      </c>
      <c r="B24" s="29" t="s">
        <v>60</v>
      </c>
      <c r="C24" s="29" t="s">
        <v>32</v>
      </c>
      <c r="D24" s="45">
        <v>1954</v>
      </c>
      <c r="E24" s="45" t="s">
        <v>66</v>
      </c>
      <c r="F24" s="106">
        <v>68</v>
      </c>
      <c r="G24" s="106">
        <v>44</v>
      </c>
      <c r="H24" s="106">
        <f>F24+G24</f>
        <v>112</v>
      </c>
    </row>
    <row r="25" spans="1:8">
      <c r="A25" s="45" t="s">
        <v>85</v>
      </c>
      <c r="B25" s="29" t="s">
        <v>88</v>
      </c>
      <c r="C25" s="29" t="s">
        <v>89</v>
      </c>
      <c r="D25" s="45">
        <v>1999</v>
      </c>
      <c r="E25" s="45">
        <v>90</v>
      </c>
      <c r="F25" s="106">
        <v>58</v>
      </c>
      <c r="H25" s="106">
        <f>F25+G25</f>
        <v>58</v>
      </c>
    </row>
    <row r="26" spans="1:8">
      <c r="A26" s="45" t="s">
        <v>193</v>
      </c>
      <c r="B26" s="29" t="s">
        <v>127</v>
      </c>
      <c r="C26" s="29" t="s">
        <v>128</v>
      </c>
      <c r="D26" s="45">
        <v>2007</v>
      </c>
      <c r="E26" s="45">
        <v>90</v>
      </c>
      <c r="F26" s="106">
        <v>69</v>
      </c>
      <c r="H26" s="106">
        <f>SUM(F26+G26)</f>
        <v>69</v>
      </c>
    </row>
    <row r="27" spans="1:8">
      <c r="A27" s="45" t="s">
        <v>193</v>
      </c>
      <c r="B27" s="29" t="s">
        <v>122</v>
      </c>
      <c r="C27" s="29" t="s">
        <v>123</v>
      </c>
      <c r="D27" s="45">
        <v>2007</v>
      </c>
      <c r="E27" s="45">
        <v>90</v>
      </c>
      <c r="F27" s="106">
        <v>62</v>
      </c>
      <c r="G27" s="106">
        <v>51</v>
      </c>
      <c r="H27" s="106">
        <f>SUM(F27+G27)</f>
        <v>113</v>
      </c>
    </row>
    <row r="28" spans="1:8">
      <c r="A28" s="45" t="s">
        <v>44</v>
      </c>
      <c r="B28" s="58" t="s">
        <v>50</v>
      </c>
      <c r="C28" s="58" t="s">
        <v>29</v>
      </c>
      <c r="D28" s="61">
        <v>1964</v>
      </c>
      <c r="E28" s="61" t="s">
        <v>66</v>
      </c>
      <c r="F28" s="81">
        <v>76</v>
      </c>
      <c r="G28" s="81">
        <v>51</v>
      </c>
      <c r="H28" s="81">
        <f>F28+G28</f>
        <v>127</v>
      </c>
    </row>
    <row r="29" spans="1:8">
      <c r="A29" s="45" t="s">
        <v>44</v>
      </c>
      <c r="B29" s="58" t="s">
        <v>50</v>
      </c>
      <c r="C29" s="58" t="s">
        <v>35</v>
      </c>
      <c r="D29" s="61">
        <v>2006</v>
      </c>
      <c r="E29" s="61">
        <v>90</v>
      </c>
      <c r="F29" s="81">
        <v>57</v>
      </c>
      <c r="G29" s="81">
        <v>51</v>
      </c>
      <c r="H29" s="81">
        <f>F29+G29</f>
        <v>108</v>
      </c>
    </row>
    <row r="30" spans="1:8">
      <c r="A30" s="45" t="s">
        <v>44</v>
      </c>
      <c r="B30" s="58" t="s">
        <v>102</v>
      </c>
      <c r="C30" s="58" t="s">
        <v>20</v>
      </c>
      <c r="D30" s="61">
        <v>1962</v>
      </c>
      <c r="E30" s="61" t="s">
        <v>82</v>
      </c>
      <c r="F30" s="81">
        <v>74</v>
      </c>
      <c r="G30" s="81">
        <v>54</v>
      </c>
      <c r="H30" s="81">
        <f>F30+G30</f>
        <v>128</v>
      </c>
    </row>
    <row r="31" spans="1:8">
      <c r="A31" s="45" t="s">
        <v>44</v>
      </c>
      <c r="B31" s="58" t="s">
        <v>102</v>
      </c>
      <c r="C31" s="58" t="s">
        <v>91</v>
      </c>
      <c r="D31" s="61">
        <v>1994</v>
      </c>
      <c r="E31" s="61">
        <v>90</v>
      </c>
      <c r="F31" s="81">
        <v>57</v>
      </c>
      <c r="G31" s="81">
        <v>46</v>
      </c>
      <c r="H31" s="81">
        <f>SUM(F31:G31)</f>
        <v>103</v>
      </c>
    </row>
    <row r="32" spans="1:8">
      <c r="A32" s="45" t="s">
        <v>112</v>
      </c>
      <c r="B32" s="29" t="s">
        <v>115</v>
      </c>
      <c r="C32" s="29" t="s">
        <v>61</v>
      </c>
      <c r="D32" s="45">
        <v>1966</v>
      </c>
      <c r="E32" s="45">
        <v>90</v>
      </c>
      <c r="F32" s="106">
        <v>20</v>
      </c>
      <c r="G32" s="106">
        <v>28</v>
      </c>
      <c r="H32" s="106">
        <f>SUM(F32+G32)</f>
        <v>48</v>
      </c>
    </row>
    <row r="33" spans="1:8">
      <c r="A33" s="45" t="s">
        <v>44</v>
      </c>
      <c r="B33" s="58" t="s">
        <v>46</v>
      </c>
      <c r="C33" s="58" t="s">
        <v>28</v>
      </c>
      <c r="D33" s="61">
        <v>1962</v>
      </c>
      <c r="E33" s="61" t="s">
        <v>66</v>
      </c>
      <c r="F33" s="81">
        <v>72</v>
      </c>
      <c r="G33" s="81">
        <v>54</v>
      </c>
      <c r="H33" s="81">
        <f>F33+G33</f>
        <v>126</v>
      </c>
    </row>
    <row r="34" spans="1:8">
      <c r="A34" s="45" t="s">
        <v>44</v>
      </c>
      <c r="B34" s="58" t="s">
        <v>166</v>
      </c>
      <c r="C34" s="58" t="s">
        <v>167</v>
      </c>
      <c r="D34" s="61"/>
      <c r="E34" s="61" t="s">
        <v>66</v>
      </c>
      <c r="F34" s="81">
        <v>67</v>
      </c>
      <c r="G34" s="81">
        <v>49</v>
      </c>
      <c r="H34" s="81">
        <f>SUM(F34:G34)</f>
        <v>116</v>
      </c>
    </row>
    <row r="35" spans="1:8">
      <c r="A35" s="45" t="s">
        <v>44</v>
      </c>
      <c r="B35" s="58" t="s">
        <v>94</v>
      </c>
      <c r="C35" s="58" t="s">
        <v>39</v>
      </c>
      <c r="D35" s="61">
        <v>1976</v>
      </c>
      <c r="E35" s="61">
        <v>90</v>
      </c>
      <c r="F35" s="81">
        <v>70</v>
      </c>
      <c r="G35" s="81">
        <v>53</v>
      </c>
      <c r="H35" s="81">
        <f>F35+G35</f>
        <v>123</v>
      </c>
    </row>
    <row r="36" spans="1:8">
      <c r="A36" s="45" t="s">
        <v>58</v>
      </c>
      <c r="B36" s="29" t="s">
        <v>64</v>
      </c>
      <c r="C36" s="29" t="s">
        <v>71</v>
      </c>
      <c r="D36" s="45">
        <v>1968</v>
      </c>
      <c r="E36" s="45">
        <v>90</v>
      </c>
      <c r="F36" s="106">
        <v>54</v>
      </c>
      <c r="G36" s="106">
        <v>46</v>
      </c>
      <c r="H36" s="106">
        <f>F36+G36</f>
        <v>100</v>
      </c>
    </row>
    <row r="37" spans="1:8">
      <c r="A37" s="45" t="s">
        <v>58</v>
      </c>
      <c r="B37" s="29" t="s">
        <v>67</v>
      </c>
      <c r="C37" s="29" t="s">
        <v>68</v>
      </c>
      <c r="D37" s="45">
        <v>1961</v>
      </c>
      <c r="E37" s="45">
        <v>90</v>
      </c>
      <c r="F37" s="106">
        <v>50</v>
      </c>
      <c r="G37" s="106">
        <v>50</v>
      </c>
      <c r="H37" s="106">
        <f>F37+G37</f>
        <v>100</v>
      </c>
    </row>
    <row r="38" spans="1:8">
      <c r="A38" s="45" t="s">
        <v>58</v>
      </c>
      <c r="B38" s="29" t="s">
        <v>69</v>
      </c>
      <c r="C38" s="29" t="s">
        <v>70</v>
      </c>
      <c r="D38" s="45">
        <v>1972</v>
      </c>
      <c r="E38" s="45">
        <v>90</v>
      </c>
      <c r="F38" s="106">
        <v>49</v>
      </c>
      <c r="G38" s="106">
        <v>34</v>
      </c>
      <c r="H38" s="106">
        <f>F38+G38</f>
        <v>83</v>
      </c>
    </row>
    <row r="39" spans="1:8">
      <c r="A39" s="45" t="s">
        <v>193</v>
      </c>
      <c r="B39" s="29" t="s">
        <v>126</v>
      </c>
      <c r="C39" s="29" t="s">
        <v>119</v>
      </c>
      <c r="D39" s="45">
        <v>2007</v>
      </c>
      <c r="E39" s="45">
        <v>90</v>
      </c>
      <c r="F39" s="106">
        <v>61</v>
      </c>
      <c r="H39" s="106">
        <f>SUM(F39+G39)</f>
        <v>61</v>
      </c>
    </row>
    <row r="40" spans="1:8">
      <c r="A40" s="45" t="s">
        <v>58</v>
      </c>
      <c r="B40" s="29" t="s">
        <v>174</v>
      </c>
      <c r="C40" s="29" t="s">
        <v>177</v>
      </c>
      <c r="D40" s="45">
        <v>1977</v>
      </c>
      <c r="E40" s="45">
        <v>90</v>
      </c>
      <c r="F40" s="106">
        <v>52</v>
      </c>
      <c r="G40" s="106">
        <v>44</v>
      </c>
      <c r="H40" s="106">
        <f>F40+G40</f>
        <v>96</v>
      </c>
    </row>
    <row r="41" spans="1:8">
      <c r="A41" s="45" t="s">
        <v>58</v>
      </c>
      <c r="B41" s="29" t="s">
        <v>174</v>
      </c>
      <c r="C41" s="29" t="s">
        <v>175</v>
      </c>
      <c r="D41" s="45">
        <v>1974</v>
      </c>
      <c r="E41" s="45" t="s">
        <v>176</v>
      </c>
      <c r="F41" s="106">
        <v>67</v>
      </c>
      <c r="G41" s="106">
        <v>53</v>
      </c>
      <c r="H41" s="106">
        <f>F41+G41</f>
        <v>120</v>
      </c>
    </row>
    <row r="42" spans="1:8">
      <c r="A42" s="45" t="s">
        <v>44</v>
      </c>
      <c r="B42" s="58" t="s">
        <v>47</v>
      </c>
      <c r="C42" s="58" t="s">
        <v>32</v>
      </c>
      <c r="D42" s="61">
        <v>1966</v>
      </c>
      <c r="E42" s="61">
        <v>90</v>
      </c>
      <c r="F42" s="81">
        <v>68</v>
      </c>
      <c r="G42" s="81">
        <v>55</v>
      </c>
      <c r="H42" s="81">
        <f>F42+G42</f>
        <v>123</v>
      </c>
    </row>
    <row r="43" spans="1:8">
      <c r="A43" s="45" t="s">
        <v>44</v>
      </c>
      <c r="B43" s="58" t="s">
        <v>92</v>
      </c>
      <c r="C43" s="58" t="s">
        <v>36</v>
      </c>
      <c r="D43" s="61">
        <v>1993</v>
      </c>
      <c r="E43" s="61">
        <v>90</v>
      </c>
      <c r="F43" s="81">
        <v>46</v>
      </c>
      <c r="G43" s="81">
        <v>38</v>
      </c>
      <c r="H43" s="81">
        <f>F43+G43</f>
        <v>84</v>
      </c>
    </row>
    <row r="44" spans="1:8">
      <c r="A44" s="45" t="s">
        <v>44</v>
      </c>
      <c r="B44" s="58" t="s">
        <v>92</v>
      </c>
      <c r="C44" s="58" t="s">
        <v>14</v>
      </c>
      <c r="D44" s="61">
        <v>1991</v>
      </c>
      <c r="E44" s="61" t="s">
        <v>78</v>
      </c>
    </row>
    <row r="45" spans="1:8">
      <c r="A45" s="45" t="s">
        <v>44</v>
      </c>
      <c r="B45" s="58" t="s">
        <v>92</v>
      </c>
      <c r="C45" s="58" t="s">
        <v>27</v>
      </c>
      <c r="D45" s="61">
        <v>1967</v>
      </c>
      <c r="E45" s="61" t="s">
        <v>66</v>
      </c>
      <c r="F45" s="81">
        <v>62</v>
      </c>
      <c r="G45" s="81">
        <v>54</v>
      </c>
      <c r="H45" s="81">
        <f>F45+G45</f>
        <v>116</v>
      </c>
    </row>
    <row r="46" spans="1:8">
      <c r="A46" s="45" t="s">
        <v>112</v>
      </c>
      <c r="B46" s="29" t="s">
        <v>113</v>
      </c>
      <c r="C46" s="29" t="s">
        <v>114</v>
      </c>
      <c r="D46" s="45">
        <v>1967</v>
      </c>
      <c r="E46" s="45">
        <v>90</v>
      </c>
      <c r="F46" s="106">
        <v>52</v>
      </c>
      <c r="G46" s="106">
        <v>46</v>
      </c>
      <c r="H46" s="106">
        <f>SUM(F46+G46)</f>
        <v>98</v>
      </c>
    </row>
    <row r="47" spans="1:8">
      <c r="A47" s="45" t="s">
        <v>44</v>
      </c>
      <c r="B47" s="58" t="s">
        <v>51</v>
      </c>
      <c r="C47" s="82" t="s">
        <v>155</v>
      </c>
      <c r="D47" s="61">
        <v>1978</v>
      </c>
      <c r="E47" s="61" t="s">
        <v>66</v>
      </c>
      <c r="F47" s="81">
        <v>62</v>
      </c>
      <c r="G47" s="81">
        <v>51</v>
      </c>
      <c r="H47" s="81">
        <f>F47+G47</f>
        <v>113</v>
      </c>
    </row>
    <row r="48" spans="1:8">
      <c r="A48" s="45" t="s">
        <v>44</v>
      </c>
      <c r="B48" s="58" t="s">
        <v>51</v>
      </c>
      <c r="C48" s="58" t="s">
        <v>23</v>
      </c>
      <c r="D48" s="61">
        <v>1983</v>
      </c>
      <c r="E48" s="61">
        <v>90</v>
      </c>
      <c r="F48" s="81">
        <v>33</v>
      </c>
      <c r="G48" s="81">
        <v>44</v>
      </c>
      <c r="H48" s="81">
        <f>F48+G48</f>
        <v>77</v>
      </c>
    </row>
    <row r="49" spans="1:8">
      <c r="A49" s="45" t="s">
        <v>44</v>
      </c>
      <c r="B49" s="58" t="s">
        <v>51</v>
      </c>
      <c r="C49" s="58" t="s">
        <v>25</v>
      </c>
      <c r="D49" s="61">
        <v>2008</v>
      </c>
      <c r="E49" s="61">
        <v>90</v>
      </c>
      <c r="F49" s="81">
        <v>40</v>
      </c>
      <c r="G49" s="81"/>
      <c r="H49" s="81">
        <f>F49+G49</f>
        <v>40</v>
      </c>
    </row>
    <row r="50" spans="1:8">
      <c r="A50" s="45" t="s">
        <v>164</v>
      </c>
      <c r="B50" s="29" t="s">
        <v>142</v>
      </c>
      <c r="C50" s="29" t="s">
        <v>143</v>
      </c>
      <c r="D50" s="45">
        <v>1997</v>
      </c>
      <c r="E50" s="45">
        <v>90</v>
      </c>
      <c r="F50" s="106">
        <v>48</v>
      </c>
      <c r="G50" s="106">
        <v>38</v>
      </c>
      <c r="H50" s="106">
        <f>SUM(F50+G50)</f>
        <v>86</v>
      </c>
    </row>
    <row r="51" spans="1:8">
      <c r="A51" s="45" t="s">
        <v>164</v>
      </c>
      <c r="B51" s="29" t="s">
        <v>146</v>
      </c>
      <c r="C51" s="29" t="s">
        <v>147</v>
      </c>
      <c r="D51" s="45">
        <v>1985</v>
      </c>
      <c r="E51" s="45">
        <v>90</v>
      </c>
      <c r="F51" s="106">
        <v>55</v>
      </c>
      <c r="G51" s="106">
        <v>48</v>
      </c>
      <c r="H51" s="106">
        <f>SUM(F51+G51)</f>
        <v>103</v>
      </c>
    </row>
    <row r="52" spans="1:8">
      <c r="A52" s="45" t="s">
        <v>44</v>
      </c>
      <c r="B52" s="58" t="s">
        <v>95</v>
      </c>
      <c r="C52" s="58" t="s">
        <v>96</v>
      </c>
      <c r="D52" s="61">
        <v>1968</v>
      </c>
      <c r="E52" s="61">
        <v>90</v>
      </c>
      <c r="F52" s="81">
        <v>74</v>
      </c>
      <c r="G52" s="81">
        <v>53</v>
      </c>
      <c r="H52" s="81">
        <f t="shared" ref="H52:H57" si="1">F52+G52</f>
        <v>127</v>
      </c>
    </row>
    <row r="53" spans="1:8">
      <c r="A53" s="45" t="s">
        <v>44</v>
      </c>
      <c r="B53" s="58" t="s">
        <v>54</v>
      </c>
      <c r="C53" s="58" t="s">
        <v>41</v>
      </c>
      <c r="D53" s="61">
        <v>1989</v>
      </c>
      <c r="E53" s="61">
        <v>90</v>
      </c>
      <c r="F53" s="81">
        <v>63</v>
      </c>
      <c r="G53" s="81">
        <v>48</v>
      </c>
      <c r="H53" s="81">
        <f t="shared" si="1"/>
        <v>111</v>
      </c>
    </row>
    <row r="54" spans="1:8">
      <c r="A54" s="45" t="s">
        <v>58</v>
      </c>
      <c r="B54" s="29" t="s">
        <v>179</v>
      </c>
      <c r="C54" s="29" t="s">
        <v>70</v>
      </c>
      <c r="D54" s="45">
        <v>1962</v>
      </c>
      <c r="E54" s="45">
        <v>90</v>
      </c>
      <c r="F54" s="106">
        <v>55</v>
      </c>
      <c r="G54" s="106">
        <v>39</v>
      </c>
      <c r="H54" s="106">
        <f t="shared" si="1"/>
        <v>94</v>
      </c>
    </row>
    <row r="55" spans="1:8">
      <c r="A55" s="45" t="s">
        <v>44</v>
      </c>
      <c r="B55" s="58" t="s">
        <v>93</v>
      </c>
      <c r="C55" s="58" t="s">
        <v>18</v>
      </c>
      <c r="D55" s="61">
        <v>1967</v>
      </c>
      <c r="E55" s="61" t="s">
        <v>82</v>
      </c>
      <c r="F55" s="81">
        <v>65</v>
      </c>
      <c r="G55" s="81">
        <v>52</v>
      </c>
      <c r="H55" s="81">
        <f t="shared" si="1"/>
        <v>117</v>
      </c>
    </row>
    <row r="56" spans="1:8">
      <c r="A56" s="45" t="s">
        <v>44</v>
      </c>
      <c r="B56" s="58" t="s">
        <v>93</v>
      </c>
      <c r="C56" s="58" t="s">
        <v>33</v>
      </c>
      <c r="D56" s="61">
        <v>1993</v>
      </c>
      <c r="E56" s="61">
        <v>90</v>
      </c>
      <c r="F56" s="81">
        <v>55</v>
      </c>
      <c r="G56" s="81">
        <v>43</v>
      </c>
      <c r="H56" s="81">
        <f t="shared" si="1"/>
        <v>98</v>
      </c>
    </row>
    <row r="57" spans="1:8">
      <c r="A57" s="45" t="s">
        <v>58</v>
      </c>
      <c r="B57" s="29" t="s">
        <v>172</v>
      </c>
      <c r="C57" s="29" t="s">
        <v>173</v>
      </c>
      <c r="D57" s="45">
        <v>1974</v>
      </c>
      <c r="E57" s="45">
        <v>90</v>
      </c>
      <c r="F57" s="106">
        <v>45</v>
      </c>
      <c r="G57" s="106">
        <v>39</v>
      </c>
      <c r="H57" s="106">
        <f t="shared" si="1"/>
        <v>84</v>
      </c>
    </row>
    <row r="58" spans="1:8">
      <c r="A58" s="45" t="s">
        <v>112</v>
      </c>
      <c r="B58" s="29" t="s">
        <v>116</v>
      </c>
      <c r="C58" s="29" t="s">
        <v>118</v>
      </c>
      <c r="D58" s="45">
        <v>1969</v>
      </c>
      <c r="E58" s="45">
        <v>90</v>
      </c>
      <c r="F58" s="106">
        <v>70</v>
      </c>
      <c r="G58" s="106">
        <v>47</v>
      </c>
      <c r="H58" s="106">
        <f>SUM(F58+G58)</f>
        <v>117</v>
      </c>
    </row>
    <row r="59" spans="1:8">
      <c r="A59" s="45" t="s">
        <v>112</v>
      </c>
      <c r="B59" s="29" t="s">
        <v>116</v>
      </c>
      <c r="C59" s="29" t="s">
        <v>117</v>
      </c>
      <c r="D59" s="45">
        <v>1971</v>
      </c>
      <c r="E59" s="45">
        <v>90</v>
      </c>
      <c r="F59" s="106">
        <v>64</v>
      </c>
      <c r="G59" s="106">
        <v>41</v>
      </c>
      <c r="H59" s="106">
        <f>SUM(F59+G59)</f>
        <v>105</v>
      </c>
    </row>
    <row r="60" spans="1:8">
      <c r="A60" s="45" t="s">
        <v>44</v>
      </c>
      <c r="B60" s="58" t="s">
        <v>157</v>
      </c>
      <c r="C60" s="58" t="s">
        <v>40</v>
      </c>
      <c r="D60" s="61">
        <v>2007</v>
      </c>
      <c r="E60" s="61">
        <v>90</v>
      </c>
      <c r="F60" s="81">
        <v>66</v>
      </c>
      <c r="G60" s="81"/>
      <c r="H60" s="81">
        <f t="shared" ref="H60:H65" si="2">F60+G60</f>
        <v>66</v>
      </c>
    </row>
    <row r="61" spans="1:8">
      <c r="A61" s="45" t="s">
        <v>58</v>
      </c>
      <c r="B61" s="29" t="s">
        <v>178</v>
      </c>
      <c r="C61" s="29" t="s">
        <v>182</v>
      </c>
      <c r="D61" s="45">
        <v>1989</v>
      </c>
      <c r="E61" s="45" t="s">
        <v>176</v>
      </c>
      <c r="F61" s="106">
        <v>69</v>
      </c>
      <c r="G61" s="106">
        <v>49</v>
      </c>
      <c r="H61" s="106">
        <f t="shared" si="2"/>
        <v>118</v>
      </c>
    </row>
    <row r="62" spans="1:8">
      <c r="A62" s="45" t="s">
        <v>58</v>
      </c>
      <c r="B62" s="29" t="s">
        <v>178</v>
      </c>
      <c r="C62" s="29" t="s">
        <v>181</v>
      </c>
      <c r="D62" s="45">
        <v>1960</v>
      </c>
      <c r="E62" s="45">
        <v>90</v>
      </c>
      <c r="F62" s="106">
        <v>53</v>
      </c>
      <c r="G62" s="106">
        <v>45</v>
      </c>
      <c r="H62" s="106">
        <f t="shared" si="2"/>
        <v>98</v>
      </c>
    </row>
    <row r="63" spans="1:8">
      <c r="A63" s="45" t="s">
        <v>58</v>
      </c>
      <c r="B63" s="29" t="s">
        <v>178</v>
      </c>
      <c r="C63" s="29" t="s">
        <v>103</v>
      </c>
      <c r="D63" s="45">
        <v>1992</v>
      </c>
      <c r="E63" s="45">
        <v>90</v>
      </c>
      <c r="F63" s="106">
        <v>55</v>
      </c>
      <c r="G63" s="106">
        <v>44</v>
      </c>
      <c r="H63" s="106">
        <f t="shared" si="2"/>
        <v>99</v>
      </c>
    </row>
    <row r="64" spans="1:8">
      <c r="A64" s="45" t="s">
        <v>58</v>
      </c>
      <c r="B64" s="29" t="s">
        <v>178</v>
      </c>
      <c r="C64" s="29" t="s">
        <v>180</v>
      </c>
      <c r="D64" s="45">
        <v>1994</v>
      </c>
      <c r="E64" s="45">
        <v>90</v>
      </c>
      <c r="F64" s="106">
        <v>57</v>
      </c>
      <c r="G64" s="106">
        <v>47</v>
      </c>
      <c r="H64" s="106">
        <f t="shared" si="2"/>
        <v>104</v>
      </c>
    </row>
    <row r="65" spans="1:8">
      <c r="A65" s="45" t="s">
        <v>44</v>
      </c>
      <c r="B65" s="58" t="s">
        <v>101</v>
      </c>
      <c r="C65" s="58" t="s">
        <v>103</v>
      </c>
      <c r="D65" s="61">
        <v>1977</v>
      </c>
      <c r="E65" s="61">
        <v>90</v>
      </c>
      <c r="F65" s="81">
        <v>62</v>
      </c>
      <c r="G65" s="81">
        <v>42</v>
      </c>
      <c r="H65" s="81">
        <f t="shared" si="2"/>
        <v>104</v>
      </c>
    </row>
    <row r="67" spans="1:8">
      <c r="A67" s="29"/>
      <c r="D67" s="29"/>
      <c r="E67" s="29"/>
      <c r="F67" s="107"/>
      <c r="G67" s="107"/>
      <c r="H67" s="107"/>
    </row>
    <row r="68" spans="1:8">
      <c r="A68" s="29"/>
      <c r="D68" s="29"/>
      <c r="E68" s="29"/>
      <c r="F68" s="107"/>
      <c r="G68" s="107"/>
      <c r="H68" s="107"/>
    </row>
    <row r="69" spans="1:8">
      <c r="A69" s="29"/>
      <c r="D69" s="29"/>
      <c r="E69" s="29"/>
      <c r="F69" s="107"/>
      <c r="G69" s="107"/>
      <c r="H69" s="107"/>
    </row>
    <row r="70" spans="1:8">
      <c r="A70" s="29"/>
      <c r="D70" s="29"/>
      <c r="E70" s="29"/>
      <c r="F70" s="107"/>
      <c r="G70" s="107"/>
      <c r="H70" s="107"/>
    </row>
  </sheetData>
  <autoFilter ref="A1:H65" xr:uid="{75C4EF79-FD20-49CC-AEE4-052A04B3604B}"/>
  <sortState xmlns:xlrd2="http://schemas.microsoft.com/office/spreadsheetml/2017/richdata2" ref="A2:H65">
    <sortCondition ref="B2:B65"/>
    <sortCondition ref="C2:C65"/>
  </sortState>
  <pageMargins left="0.7" right="0.7" top="0.78740157499999996" bottom="0.78740157499999996" header="0.3" footer="0.3"/>
  <headerFooter>
    <oddFooter xml:space="preserve">&amp;C_x000D_&amp;1#&amp;"Calibri"&amp;8&amp;K000000 PMI Internal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48E9C-0CE5-41E1-8D41-9604B7475691}">
  <sheetPr>
    <tabColor theme="0" tint="-0.249977111117893"/>
  </sheetPr>
  <dimension ref="A2:E25"/>
  <sheetViews>
    <sheetView workbookViewId="0">
      <selection activeCell="F8" sqref="F8"/>
    </sheetView>
  </sheetViews>
  <sheetFormatPr baseColWidth="10" defaultColWidth="10.84765625" defaultRowHeight="15.6"/>
  <cols>
    <col min="2" max="2" width="11" style="42" bestFit="1" customWidth="1"/>
    <col min="3" max="3" width="19.09765625" style="42" bestFit="1" customWidth="1"/>
    <col min="4" max="4" width="16.09765625" bestFit="1" customWidth="1"/>
    <col min="5" max="5" width="13.34765625" bestFit="1" customWidth="1"/>
  </cols>
  <sheetData>
    <row r="2" spans="1:5">
      <c r="B2" s="198" t="s">
        <v>195</v>
      </c>
      <c r="C2" s="198"/>
      <c r="D2" s="198"/>
      <c r="E2" s="198"/>
    </row>
    <row r="3" spans="1:5">
      <c r="B3" s="198"/>
      <c r="C3" s="198"/>
      <c r="D3" s="198"/>
      <c r="E3" s="198"/>
    </row>
    <row r="4" spans="1:5" ht="18.3">
      <c r="B4" s="45"/>
      <c r="C4" s="45"/>
    </row>
    <row r="5" spans="1:5" ht="18.3">
      <c r="A5" s="91" t="s">
        <v>194</v>
      </c>
      <c r="B5" s="92" t="s">
        <v>161</v>
      </c>
      <c r="C5" s="92" t="s">
        <v>162</v>
      </c>
      <c r="D5" s="93" t="s">
        <v>160</v>
      </c>
      <c r="E5" s="92" t="s">
        <v>183</v>
      </c>
    </row>
    <row r="6" spans="1:5" ht="18.3">
      <c r="A6" s="196" t="s">
        <v>16</v>
      </c>
      <c r="B6" s="29">
        <v>1</v>
      </c>
      <c r="C6" s="45" t="s">
        <v>44</v>
      </c>
      <c r="D6" s="45"/>
      <c r="E6" s="29">
        <v>518</v>
      </c>
    </row>
    <row r="7" spans="1:5" ht="18.3">
      <c r="A7" s="196"/>
      <c r="B7" s="29">
        <v>2</v>
      </c>
      <c r="C7" s="61" t="s">
        <v>77</v>
      </c>
      <c r="D7" s="45"/>
      <c r="E7" s="29">
        <v>495</v>
      </c>
    </row>
    <row r="8" spans="1:5" ht="18.3">
      <c r="A8" s="42"/>
      <c r="B8" s="45"/>
      <c r="C8" s="45"/>
    </row>
    <row r="9" spans="1:5" ht="18.3">
      <c r="A9" s="42"/>
      <c r="B9" s="45"/>
      <c r="C9" s="45"/>
    </row>
    <row r="10" spans="1:5" ht="18.3">
      <c r="A10" s="90" t="s">
        <v>194</v>
      </c>
      <c r="B10" s="88" t="s">
        <v>161</v>
      </c>
      <c r="C10" s="88" t="s">
        <v>162</v>
      </c>
      <c r="D10" s="89" t="s">
        <v>160</v>
      </c>
      <c r="E10" s="88" t="s">
        <v>183</v>
      </c>
    </row>
    <row r="11" spans="1:5" ht="18.25" customHeight="1">
      <c r="A11" s="197" t="s">
        <v>43</v>
      </c>
      <c r="B11" s="29">
        <v>1</v>
      </c>
      <c r="C11" s="45" t="s">
        <v>188</v>
      </c>
      <c r="D11" s="45"/>
      <c r="E11" s="29">
        <v>478</v>
      </c>
    </row>
    <row r="12" spans="1:5" ht="18.25" customHeight="1">
      <c r="A12" s="197"/>
      <c r="B12" s="29">
        <f>B11+1</f>
        <v>2</v>
      </c>
      <c r="C12" s="61" t="s">
        <v>185</v>
      </c>
      <c r="D12" s="45"/>
      <c r="E12" s="29">
        <v>460</v>
      </c>
    </row>
    <row r="13" spans="1:5" ht="18.25" customHeight="1">
      <c r="A13" s="197"/>
      <c r="B13" s="29">
        <f>B12+1</f>
        <v>3</v>
      </c>
      <c r="C13" s="61" t="s">
        <v>184</v>
      </c>
      <c r="E13" s="29">
        <v>460</v>
      </c>
    </row>
    <row r="14" spans="1:5" ht="18.25" customHeight="1">
      <c r="A14" s="197"/>
      <c r="B14" s="29">
        <f t="shared" ref="B14:B25" si="0">B13+1</f>
        <v>4</v>
      </c>
      <c r="C14" s="45" t="s">
        <v>189</v>
      </c>
      <c r="E14" s="29">
        <v>451</v>
      </c>
    </row>
    <row r="15" spans="1:5" ht="18.25" customHeight="1">
      <c r="A15" s="197"/>
      <c r="B15" s="29">
        <f t="shared" si="0"/>
        <v>5</v>
      </c>
      <c r="C15" s="45" t="s">
        <v>58</v>
      </c>
      <c r="D15" s="42" t="s">
        <v>170</v>
      </c>
      <c r="E15" s="29">
        <v>414</v>
      </c>
    </row>
    <row r="16" spans="1:5" ht="18.25" customHeight="1">
      <c r="A16" s="197"/>
      <c r="B16" s="29">
        <f t="shared" si="0"/>
        <v>6</v>
      </c>
      <c r="C16" s="45" t="s">
        <v>190</v>
      </c>
      <c r="E16" s="29">
        <v>410</v>
      </c>
    </row>
    <row r="17" spans="1:5" ht="18.25" customHeight="1">
      <c r="A17" s="197"/>
      <c r="B17" s="29">
        <f t="shared" si="0"/>
        <v>7</v>
      </c>
      <c r="C17" s="45" t="s">
        <v>164</v>
      </c>
      <c r="D17" s="42" t="s">
        <v>165</v>
      </c>
      <c r="E17" s="29">
        <v>405</v>
      </c>
    </row>
    <row r="18" spans="1:5" ht="18.25" customHeight="1">
      <c r="A18" s="197"/>
      <c r="B18" s="29">
        <f t="shared" si="0"/>
        <v>8</v>
      </c>
      <c r="C18" s="45" t="s">
        <v>58</v>
      </c>
      <c r="D18" s="42" t="s">
        <v>169</v>
      </c>
      <c r="E18" s="29">
        <v>399</v>
      </c>
    </row>
    <row r="19" spans="1:5" ht="18.25" customHeight="1">
      <c r="A19" s="197"/>
      <c r="B19" s="29">
        <f t="shared" si="0"/>
        <v>9</v>
      </c>
      <c r="C19" s="45" t="s">
        <v>58</v>
      </c>
      <c r="D19" s="42" t="s">
        <v>168</v>
      </c>
      <c r="E19" s="29">
        <v>395</v>
      </c>
    </row>
    <row r="20" spans="1:5" ht="18.25" customHeight="1">
      <c r="A20" s="197"/>
      <c r="B20" s="29">
        <f t="shared" si="0"/>
        <v>10</v>
      </c>
      <c r="C20" s="45" t="s">
        <v>186</v>
      </c>
      <c r="E20" s="29">
        <v>393</v>
      </c>
    </row>
    <row r="21" spans="1:5" ht="18.25" customHeight="1">
      <c r="A21" s="197"/>
      <c r="B21" s="29">
        <f t="shared" si="0"/>
        <v>11</v>
      </c>
      <c r="C21" s="45" t="s">
        <v>112</v>
      </c>
      <c r="E21" s="29">
        <v>368</v>
      </c>
    </row>
    <row r="22" spans="1:5" ht="18.25" customHeight="1">
      <c r="A22" s="197"/>
      <c r="B22" s="29">
        <f t="shared" si="0"/>
        <v>12</v>
      </c>
      <c r="C22" s="45" t="s">
        <v>192</v>
      </c>
      <c r="E22" s="29">
        <v>359</v>
      </c>
    </row>
    <row r="23" spans="1:5" ht="18.25" customHeight="1">
      <c r="A23" s="197"/>
      <c r="B23" s="29">
        <f t="shared" si="0"/>
        <v>13</v>
      </c>
      <c r="C23" s="45" t="s">
        <v>191</v>
      </c>
      <c r="E23" s="29">
        <v>358</v>
      </c>
    </row>
    <row r="24" spans="1:5" ht="18.25" customHeight="1">
      <c r="A24" s="197"/>
      <c r="B24" s="29">
        <f t="shared" si="0"/>
        <v>14</v>
      </c>
      <c r="C24" s="45" t="s">
        <v>187</v>
      </c>
      <c r="E24" s="29">
        <v>333</v>
      </c>
    </row>
    <row r="25" spans="1:5" ht="18.25" customHeight="1">
      <c r="A25" s="197"/>
      <c r="B25" s="29">
        <f t="shared" si="0"/>
        <v>15</v>
      </c>
      <c r="C25" s="45" t="s">
        <v>193</v>
      </c>
      <c r="E25" s="29">
        <v>307</v>
      </c>
    </row>
  </sheetData>
  <mergeCells count="3">
    <mergeCell ref="A6:A7"/>
    <mergeCell ref="A11:A25"/>
    <mergeCell ref="B2:E3"/>
  </mergeCells>
  <pageMargins left="0.7" right="0.7" top="0.78740157499999996" bottom="0.78740157499999996" header="0.3" footer="0.3"/>
  <headerFooter>
    <oddFooter xml:space="preserve">&amp;C_x000D_&amp;1#&amp;"Calibri"&amp;8&amp;K000000 PMI Internal 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0381-27BE-4657-BD91-37AC91D2B51D}">
  <sheetPr>
    <tabColor theme="0" tint="-0.34998626667073579"/>
  </sheetPr>
  <dimension ref="A1:J14"/>
  <sheetViews>
    <sheetView workbookViewId="0">
      <selection activeCell="I9" sqref="I9"/>
    </sheetView>
  </sheetViews>
  <sheetFormatPr baseColWidth="10" defaultColWidth="10.84765625" defaultRowHeight="18.3"/>
  <cols>
    <col min="1" max="1" width="8.75" style="58" bestFit="1" customWidth="1"/>
    <col min="2" max="2" width="9.09765625" style="58" bestFit="1" customWidth="1"/>
    <col min="3" max="3" width="9.34765625" style="58" bestFit="1" customWidth="1"/>
    <col min="4" max="4" width="6.84765625" style="58" bestFit="1" customWidth="1"/>
    <col min="5" max="5" width="5.75" style="58" bestFit="1" customWidth="1"/>
    <col min="6" max="6" width="5.59765625" style="58" bestFit="1" customWidth="1"/>
    <col min="7" max="7" width="9.25" style="58" bestFit="1" customWidth="1"/>
    <col min="8" max="8" width="5.59765625" style="58" bestFit="1" customWidth="1"/>
    <col min="9" max="9" width="13.34765625" style="58" bestFit="1" customWidth="1"/>
    <col min="10" max="16384" width="10.84765625" style="58"/>
  </cols>
  <sheetData>
    <row r="1" spans="1:10">
      <c r="A1" s="192"/>
      <c r="B1"/>
      <c r="C1"/>
    </row>
    <row r="2" spans="1:10" ht="18.25" customHeight="1">
      <c r="A2" s="192"/>
      <c r="B2" s="193" t="s">
        <v>195</v>
      </c>
      <c r="C2" s="193"/>
      <c r="D2" s="193"/>
      <c r="E2" s="193"/>
      <c r="F2" s="193"/>
      <c r="G2" s="193"/>
      <c r="H2" s="193"/>
      <c r="I2" s="193"/>
    </row>
    <row r="3" spans="1:10" ht="18.25" customHeight="1">
      <c r="A3" s="192"/>
      <c r="B3" s="193"/>
      <c r="C3" s="193"/>
      <c r="D3" s="193"/>
      <c r="E3" s="193"/>
      <c r="F3" s="193"/>
      <c r="G3" s="193"/>
      <c r="H3" s="193"/>
      <c r="I3" s="193"/>
    </row>
    <row r="4" spans="1:10" ht="23.1">
      <c r="A4" s="192"/>
      <c r="B4"/>
      <c r="C4"/>
      <c r="D4" s="194" t="s">
        <v>196</v>
      </c>
      <c r="E4" s="194"/>
      <c r="F4" s="194"/>
      <c r="G4" s="194"/>
    </row>
    <row r="5" spans="1:10">
      <c r="A5" s="92" t="s">
        <v>162</v>
      </c>
      <c r="B5" s="93" t="s">
        <v>160</v>
      </c>
      <c r="C5" s="93" t="s">
        <v>159</v>
      </c>
      <c r="D5" s="92" t="s">
        <v>158</v>
      </c>
      <c r="E5" s="92" t="s">
        <v>0</v>
      </c>
      <c r="F5" s="92" t="s">
        <v>9</v>
      </c>
      <c r="G5" s="92" t="s">
        <v>10</v>
      </c>
      <c r="H5" s="92" t="s">
        <v>11</v>
      </c>
      <c r="I5" s="92" t="s">
        <v>183</v>
      </c>
      <c r="J5" s="92" t="s">
        <v>45</v>
      </c>
    </row>
    <row r="6" spans="1:10">
      <c r="A6" s="45" t="s">
        <v>44</v>
      </c>
      <c r="B6" s="58" t="s">
        <v>55</v>
      </c>
      <c r="C6" s="58" t="s">
        <v>12</v>
      </c>
      <c r="D6" s="61">
        <v>1990</v>
      </c>
      <c r="E6" s="61" t="s">
        <v>78</v>
      </c>
      <c r="F6" s="61">
        <v>74</v>
      </c>
      <c r="G6" s="61">
        <v>59</v>
      </c>
      <c r="H6" s="61">
        <f t="shared" ref="H6:H7" si="0">F6+G6</f>
        <v>133</v>
      </c>
      <c r="I6" s="45"/>
      <c r="J6" s="61"/>
    </row>
    <row r="7" spans="1:10">
      <c r="A7" s="45" t="s">
        <v>44</v>
      </c>
      <c r="B7" s="58" t="s">
        <v>86</v>
      </c>
      <c r="C7" s="58" t="s">
        <v>13</v>
      </c>
      <c r="D7" s="61">
        <v>1971</v>
      </c>
      <c r="E7" s="61" t="s">
        <v>78</v>
      </c>
      <c r="F7" s="61">
        <v>69</v>
      </c>
      <c r="G7" s="61">
        <v>56</v>
      </c>
      <c r="H7" s="61">
        <f t="shared" si="0"/>
        <v>125</v>
      </c>
      <c r="I7" s="45"/>
      <c r="J7" s="61"/>
    </row>
    <row r="8" spans="1:10">
      <c r="A8" s="45" t="s">
        <v>44</v>
      </c>
      <c r="B8" s="58" t="s">
        <v>92</v>
      </c>
      <c r="C8" s="58" t="s">
        <v>14</v>
      </c>
      <c r="D8" s="61">
        <v>1991</v>
      </c>
      <c r="E8" s="61" t="s">
        <v>78</v>
      </c>
      <c r="F8" s="61">
        <v>72</v>
      </c>
      <c r="G8" s="61">
        <v>55</v>
      </c>
      <c r="H8" s="61">
        <f>F8+G8</f>
        <v>127</v>
      </c>
      <c r="I8" s="45"/>
      <c r="J8" s="61"/>
    </row>
    <row r="9" spans="1:10">
      <c r="A9" s="45" t="s">
        <v>44</v>
      </c>
      <c r="B9" s="58" t="s">
        <v>56</v>
      </c>
      <c r="C9" s="58" t="s">
        <v>15</v>
      </c>
      <c r="D9" s="61">
        <v>1962</v>
      </c>
      <c r="E9" s="61" t="s">
        <v>78</v>
      </c>
      <c r="F9" s="61">
        <v>76</v>
      </c>
      <c r="G9" s="61">
        <v>57</v>
      </c>
      <c r="H9" s="61">
        <f t="shared" ref="H9" si="1">F9+G9</f>
        <v>133</v>
      </c>
      <c r="I9" s="45">
        <f>SUM(H6:H9)</f>
        <v>518</v>
      </c>
      <c r="J9" s="61"/>
    </row>
    <row r="10" spans="1:10">
      <c r="A10" s="92"/>
      <c r="B10" s="93"/>
      <c r="C10" s="94"/>
      <c r="D10" s="92"/>
      <c r="E10" s="92"/>
      <c r="F10" s="92"/>
      <c r="G10" s="92"/>
      <c r="H10" s="92"/>
      <c r="I10" s="92"/>
    </row>
    <row r="11" spans="1:10">
      <c r="A11" s="61" t="s">
        <v>77</v>
      </c>
      <c r="B11" s="58" t="s">
        <v>55</v>
      </c>
      <c r="C11" s="58" t="s">
        <v>119</v>
      </c>
      <c r="D11" s="61">
        <v>1955</v>
      </c>
      <c r="E11" s="61" t="s">
        <v>78</v>
      </c>
      <c r="F11" s="61">
        <v>74</v>
      </c>
      <c r="G11" s="61">
        <v>53</v>
      </c>
      <c r="H11" s="61">
        <f t="shared" ref="H11:H12" si="2">F11+G11</f>
        <v>127</v>
      </c>
      <c r="I11" s="61"/>
    </row>
    <row r="12" spans="1:10">
      <c r="A12" s="61" t="s">
        <v>77</v>
      </c>
      <c r="B12" s="58" t="s">
        <v>47</v>
      </c>
      <c r="C12" s="58" t="s">
        <v>79</v>
      </c>
      <c r="D12" s="61">
        <v>1967</v>
      </c>
      <c r="E12" s="61" t="s">
        <v>78</v>
      </c>
      <c r="F12" s="61">
        <v>76</v>
      </c>
      <c r="G12" s="61">
        <v>49</v>
      </c>
      <c r="H12" s="61">
        <f t="shared" si="2"/>
        <v>125</v>
      </c>
      <c r="I12" s="61"/>
    </row>
    <row r="13" spans="1:10">
      <c r="A13" s="61" t="s">
        <v>77</v>
      </c>
      <c r="B13" s="58" t="s">
        <v>80</v>
      </c>
      <c r="C13" s="58" t="s">
        <v>81</v>
      </c>
      <c r="D13" s="61">
        <v>1945</v>
      </c>
      <c r="E13" s="61" t="s">
        <v>82</v>
      </c>
      <c r="F13" s="61">
        <v>72</v>
      </c>
      <c r="G13" s="61">
        <v>54</v>
      </c>
      <c r="H13" s="61">
        <f>F13+G13</f>
        <v>126</v>
      </c>
      <c r="I13" s="61"/>
    </row>
    <row r="14" spans="1:10">
      <c r="A14" s="61" t="s">
        <v>77</v>
      </c>
      <c r="B14" s="58" t="s">
        <v>83</v>
      </c>
      <c r="C14" s="58" t="s">
        <v>84</v>
      </c>
      <c r="D14" s="61">
        <v>1970</v>
      </c>
      <c r="E14" s="61">
        <v>90</v>
      </c>
      <c r="F14" s="61">
        <v>67</v>
      </c>
      <c r="G14" s="61">
        <v>50</v>
      </c>
      <c r="H14" s="61">
        <f t="shared" ref="H14" si="3">F14+G14</f>
        <v>117</v>
      </c>
      <c r="I14" s="61">
        <f>SUM(H11:H14)</f>
        <v>495</v>
      </c>
    </row>
  </sheetData>
  <mergeCells count="3">
    <mergeCell ref="A1:A4"/>
    <mergeCell ref="B2:I3"/>
    <mergeCell ref="D4:G4"/>
  </mergeCells>
  <phoneticPr fontId="15" type="noConversion"/>
  <pageMargins left="0.7" right="0.7" top="0.78740157499999996" bottom="0.78740157499999996" header="0.3" footer="0.3"/>
  <pageSetup paperSize="9" orientation="portrait" r:id="rId1"/>
  <headerFooter>
    <oddFooter xml:space="preserve">&amp;C_x000D_&amp;1#&amp;"Calibri"&amp;8&amp;K000000 PMI Internal 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F7E1D-007B-4228-A2A6-9F79DC4B9EB9}">
  <sheetPr>
    <tabColor theme="0" tint="-0.34998626667073579"/>
  </sheetPr>
  <dimension ref="A1:K41"/>
  <sheetViews>
    <sheetView topLeftCell="A5" workbookViewId="0">
      <selection activeCell="F13" sqref="F13"/>
    </sheetView>
  </sheetViews>
  <sheetFormatPr baseColWidth="10" defaultColWidth="10.59765625" defaultRowHeight="15.6"/>
  <cols>
    <col min="6" max="8" width="10.84765625" style="42"/>
  </cols>
  <sheetData>
    <row r="1" spans="1:11" ht="18.3">
      <c r="A1" s="192"/>
      <c r="B1" s="192"/>
      <c r="E1" s="58"/>
      <c r="F1" s="58"/>
      <c r="G1" s="58"/>
      <c r="H1" s="58"/>
      <c r="I1" s="58"/>
      <c r="J1" s="58"/>
      <c r="K1" s="58"/>
    </row>
    <row r="2" spans="1:11" ht="18.25" customHeight="1">
      <c r="A2" s="192"/>
      <c r="B2" s="192"/>
      <c r="C2" s="193" t="s">
        <v>195</v>
      </c>
      <c r="D2" s="193"/>
      <c r="E2" s="193"/>
      <c r="F2" s="193"/>
      <c r="G2" s="193"/>
      <c r="H2" s="96"/>
      <c r="I2" s="96"/>
      <c r="J2" s="96"/>
      <c r="K2" s="58"/>
    </row>
    <row r="3" spans="1:11" ht="18.25" customHeight="1">
      <c r="A3" s="192"/>
      <c r="B3" s="192"/>
      <c r="C3" s="193"/>
      <c r="D3" s="193"/>
      <c r="E3" s="193"/>
      <c r="F3" s="193"/>
      <c r="G3" s="193"/>
      <c r="H3" s="96"/>
      <c r="I3" s="96"/>
      <c r="J3" s="96"/>
      <c r="K3" s="58"/>
    </row>
    <row r="4" spans="1:11" ht="23.1">
      <c r="A4" s="192"/>
      <c r="B4" s="192"/>
      <c r="D4" s="199" t="s">
        <v>197</v>
      </c>
      <c r="E4" s="200"/>
      <c r="F4" s="200"/>
      <c r="G4" s="97"/>
      <c r="H4" s="97"/>
      <c r="I4" s="58"/>
      <c r="J4" s="58"/>
      <c r="K4" s="58"/>
    </row>
    <row r="5" spans="1:11" ht="18.3">
      <c r="A5" s="98" t="s">
        <v>161</v>
      </c>
      <c r="B5" s="98" t="s">
        <v>160</v>
      </c>
      <c r="C5" s="98" t="s">
        <v>159</v>
      </c>
      <c r="D5" s="98" t="s">
        <v>158</v>
      </c>
      <c r="E5" s="98" t="s">
        <v>0</v>
      </c>
      <c r="F5" s="98" t="s">
        <v>9</v>
      </c>
      <c r="G5" s="98" t="s">
        <v>10</v>
      </c>
      <c r="H5" s="98" t="s">
        <v>11</v>
      </c>
    </row>
    <row r="6" spans="1:11" ht="18.3">
      <c r="A6" s="33">
        <v>1</v>
      </c>
      <c r="B6" s="56" t="s">
        <v>56</v>
      </c>
      <c r="C6" s="56" t="s">
        <v>15</v>
      </c>
      <c r="D6" s="56">
        <v>1962</v>
      </c>
      <c r="E6" s="55" t="s">
        <v>78</v>
      </c>
      <c r="F6" s="55">
        <v>76</v>
      </c>
      <c r="G6" s="55">
        <v>57</v>
      </c>
      <c r="H6" s="33">
        <f>F6+G6</f>
        <v>133</v>
      </c>
    </row>
    <row r="7" spans="1:11" ht="18.3">
      <c r="A7" s="33">
        <f>A6+1</f>
        <v>2</v>
      </c>
      <c r="B7" s="56" t="s">
        <v>55</v>
      </c>
      <c r="C7" s="56" t="s">
        <v>12</v>
      </c>
      <c r="D7" s="56">
        <v>1990</v>
      </c>
      <c r="E7" s="55" t="s">
        <v>78</v>
      </c>
      <c r="F7" s="55">
        <v>74</v>
      </c>
      <c r="G7" s="55">
        <v>59</v>
      </c>
      <c r="H7" s="33">
        <f>SUM(F7+G7)</f>
        <v>133</v>
      </c>
    </row>
    <row r="8" spans="1:11" ht="18.3">
      <c r="A8" s="33">
        <f t="shared" ref="A8:A15" si="0">A7+1</f>
        <v>3</v>
      </c>
      <c r="B8" s="56" t="s">
        <v>149</v>
      </c>
      <c r="C8" s="56" t="s">
        <v>32</v>
      </c>
      <c r="D8" s="56">
        <v>1963</v>
      </c>
      <c r="E8" s="55" t="s">
        <v>78</v>
      </c>
      <c r="F8" s="55">
        <v>73</v>
      </c>
      <c r="G8" s="55">
        <v>56</v>
      </c>
      <c r="H8" s="55">
        <f>SUM(F8+G8)</f>
        <v>129</v>
      </c>
    </row>
    <row r="9" spans="1:11" ht="18.3">
      <c r="A9" s="33">
        <f t="shared" si="0"/>
        <v>4</v>
      </c>
      <c r="B9" s="56" t="s">
        <v>55</v>
      </c>
      <c r="C9" s="56" t="s">
        <v>119</v>
      </c>
      <c r="D9" s="56">
        <v>1955</v>
      </c>
      <c r="E9" s="55" t="s">
        <v>78</v>
      </c>
      <c r="F9" s="55">
        <v>74</v>
      </c>
      <c r="G9" s="55">
        <v>53</v>
      </c>
      <c r="H9" s="55">
        <f t="shared" ref="H9:H15" si="1">F9+G9</f>
        <v>127</v>
      </c>
    </row>
    <row r="10" spans="1:11" ht="18.3">
      <c r="A10" s="52">
        <f t="shared" si="0"/>
        <v>5</v>
      </c>
      <c r="B10" s="78" t="s">
        <v>92</v>
      </c>
      <c r="C10" s="78" t="s">
        <v>14</v>
      </c>
      <c r="D10" s="78">
        <v>1991</v>
      </c>
      <c r="E10" s="79" t="s">
        <v>78</v>
      </c>
      <c r="F10" s="79">
        <v>72</v>
      </c>
      <c r="G10" s="79">
        <v>55</v>
      </c>
      <c r="H10" s="52">
        <f t="shared" si="1"/>
        <v>127</v>
      </c>
    </row>
    <row r="11" spans="1:11" ht="18.3">
      <c r="A11" s="33">
        <f t="shared" si="0"/>
        <v>6</v>
      </c>
      <c r="B11" s="56" t="s">
        <v>80</v>
      </c>
      <c r="C11" s="56" t="s">
        <v>81</v>
      </c>
      <c r="D11" s="56">
        <v>1945</v>
      </c>
      <c r="E11" s="55" t="s">
        <v>82</v>
      </c>
      <c r="F11" s="55">
        <v>72</v>
      </c>
      <c r="G11" s="55">
        <v>54</v>
      </c>
      <c r="H11" s="55">
        <f t="shared" si="1"/>
        <v>126</v>
      </c>
    </row>
    <row r="12" spans="1:11" ht="18.3">
      <c r="A12" s="33">
        <f t="shared" si="0"/>
        <v>7</v>
      </c>
      <c r="B12" s="56" t="s">
        <v>47</v>
      </c>
      <c r="C12" s="56" t="s">
        <v>79</v>
      </c>
      <c r="D12" s="56">
        <v>1967</v>
      </c>
      <c r="E12" s="55" t="s">
        <v>78</v>
      </c>
      <c r="F12" s="55">
        <v>76</v>
      </c>
      <c r="G12" s="55">
        <v>49</v>
      </c>
      <c r="H12" s="55">
        <f t="shared" si="1"/>
        <v>125</v>
      </c>
    </row>
    <row r="13" spans="1:11" ht="18.3">
      <c r="A13" s="33">
        <f t="shared" si="0"/>
        <v>8</v>
      </c>
      <c r="B13" s="56" t="s">
        <v>86</v>
      </c>
      <c r="C13" s="56" t="s">
        <v>13</v>
      </c>
      <c r="D13" s="56">
        <v>1971</v>
      </c>
      <c r="E13" s="55" t="s">
        <v>78</v>
      </c>
      <c r="F13" s="55">
        <v>69</v>
      </c>
      <c r="G13" s="55">
        <v>56</v>
      </c>
      <c r="H13" s="33">
        <f t="shared" si="1"/>
        <v>125</v>
      </c>
    </row>
    <row r="14" spans="1:11" ht="18.3">
      <c r="A14" s="33">
        <f t="shared" si="0"/>
        <v>9</v>
      </c>
      <c r="B14" s="56" t="s">
        <v>129</v>
      </c>
      <c r="C14" s="56" t="s">
        <v>98</v>
      </c>
      <c r="D14" s="56">
        <v>1956</v>
      </c>
      <c r="E14" s="55">
        <v>57</v>
      </c>
      <c r="F14" s="55">
        <v>66</v>
      </c>
      <c r="G14" s="55">
        <v>53</v>
      </c>
      <c r="H14" s="33">
        <f t="shared" si="1"/>
        <v>119</v>
      </c>
    </row>
    <row r="15" spans="1:11" ht="18.3">
      <c r="A15" s="52">
        <f t="shared" si="0"/>
        <v>10</v>
      </c>
      <c r="B15" s="78" t="s">
        <v>83</v>
      </c>
      <c r="C15" s="78" t="s">
        <v>84</v>
      </c>
      <c r="D15" s="78">
        <v>1970</v>
      </c>
      <c r="E15" s="79">
        <v>90</v>
      </c>
      <c r="F15" s="79">
        <v>67</v>
      </c>
      <c r="G15" s="79">
        <v>50</v>
      </c>
      <c r="H15" s="79">
        <f t="shared" si="1"/>
        <v>117</v>
      </c>
    </row>
    <row r="17" spans="1:8" ht="23.1">
      <c r="B17" s="199" t="s">
        <v>201</v>
      </c>
      <c r="C17" s="199"/>
      <c r="D17" s="199"/>
      <c r="E17" s="199"/>
    </row>
    <row r="18" spans="1:8" ht="18.3">
      <c r="A18" s="103" t="s">
        <v>161</v>
      </c>
      <c r="B18" s="103" t="s">
        <v>160</v>
      </c>
      <c r="C18" s="103" t="s">
        <v>159</v>
      </c>
      <c r="D18" s="103" t="s">
        <v>158</v>
      </c>
      <c r="E18" s="103" t="s">
        <v>0</v>
      </c>
      <c r="F18" s="103" t="s">
        <v>9</v>
      </c>
      <c r="G18" s="102"/>
      <c r="H18" s="102"/>
    </row>
    <row r="19" spans="1:8" ht="18.3">
      <c r="A19" s="33">
        <v>1</v>
      </c>
      <c r="B19" s="56" t="s">
        <v>56</v>
      </c>
      <c r="C19" s="56" t="s">
        <v>15</v>
      </c>
      <c r="D19" s="56">
        <v>1962</v>
      </c>
      <c r="E19" s="55" t="s">
        <v>78</v>
      </c>
      <c r="F19" s="55">
        <v>76</v>
      </c>
      <c r="G19" s="61"/>
      <c r="H19" s="45"/>
    </row>
    <row r="20" spans="1:8" ht="18.3">
      <c r="A20" s="33">
        <f t="shared" ref="A20:A28" si="2">A19+1</f>
        <v>2</v>
      </c>
      <c r="B20" s="56" t="s">
        <v>47</v>
      </c>
      <c r="C20" s="56" t="s">
        <v>79</v>
      </c>
      <c r="D20" s="56">
        <v>1967</v>
      </c>
      <c r="E20" s="55" t="s">
        <v>78</v>
      </c>
      <c r="F20" s="55">
        <v>76</v>
      </c>
      <c r="G20" s="61"/>
      <c r="H20" s="45"/>
    </row>
    <row r="21" spans="1:8" ht="18.3">
      <c r="A21" s="33">
        <f t="shared" si="2"/>
        <v>3</v>
      </c>
      <c r="B21" s="56" t="s">
        <v>55</v>
      </c>
      <c r="C21" s="56" t="s">
        <v>119</v>
      </c>
      <c r="D21" s="56">
        <v>1955</v>
      </c>
      <c r="E21" s="55" t="s">
        <v>78</v>
      </c>
      <c r="F21" s="55">
        <v>74</v>
      </c>
      <c r="G21" s="61"/>
      <c r="H21" s="61"/>
    </row>
    <row r="22" spans="1:8" ht="18.3">
      <c r="A22" s="33">
        <f t="shared" si="2"/>
        <v>4</v>
      </c>
      <c r="B22" s="56" t="s">
        <v>55</v>
      </c>
      <c r="C22" s="56" t="s">
        <v>12</v>
      </c>
      <c r="D22" s="56">
        <v>1990</v>
      </c>
      <c r="E22" s="55" t="s">
        <v>78</v>
      </c>
      <c r="F22" s="55">
        <v>74</v>
      </c>
      <c r="G22" s="61"/>
      <c r="H22" s="61"/>
    </row>
    <row r="23" spans="1:8" ht="18.3">
      <c r="A23" s="52">
        <f t="shared" si="2"/>
        <v>5</v>
      </c>
      <c r="B23" s="78" t="s">
        <v>149</v>
      </c>
      <c r="C23" s="78" t="s">
        <v>32</v>
      </c>
      <c r="D23" s="78">
        <v>1963</v>
      </c>
      <c r="E23" s="79" t="s">
        <v>78</v>
      </c>
      <c r="F23" s="79">
        <v>73</v>
      </c>
      <c r="G23" s="61"/>
      <c r="H23" s="45"/>
    </row>
    <row r="24" spans="1:8" ht="18.3">
      <c r="A24" s="33">
        <f t="shared" si="2"/>
        <v>6</v>
      </c>
      <c r="B24" s="56" t="s">
        <v>80</v>
      </c>
      <c r="C24" s="56" t="s">
        <v>81</v>
      </c>
      <c r="D24" s="56">
        <v>1945</v>
      </c>
      <c r="E24" s="55" t="s">
        <v>82</v>
      </c>
      <c r="F24" s="55">
        <v>72</v>
      </c>
      <c r="G24" s="61"/>
      <c r="H24" s="61"/>
    </row>
    <row r="25" spans="1:8" ht="18.3">
      <c r="A25" s="33">
        <f t="shared" si="2"/>
        <v>7</v>
      </c>
      <c r="B25" s="56" t="s">
        <v>92</v>
      </c>
      <c r="C25" s="56" t="s">
        <v>14</v>
      </c>
      <c r="D25" s="56">
        <v>1991</v>
      </c>
      <c r="E25" s="55" t="s">
        <v>78</v>
      </c>
      <c r="F25" s="55">
        <v>72</v>
      </c>
      <c r="G25" s="61"/>
      <c r="H25" s="61"/>
    </row>
    <row r="26" spans="1:8" ht="18.3">
      <c r="A26" s="33">
        <f t="shared" si="2"/>
        <v>8</v>
      </c>
      <c r="B26" s="56" t="s">
        <v>86</v>
      </c>
      <c r="C26" s="56" t="s">
        <v>13</v>
      </c>
      <c r="D26" s="56">
        <v>1971</v>
      </c>
      <c r="E26" s="55" t="s">
        <v>78</v>
      </c>
      <c r="F26" s="55">
        <v>69</v>
      </c>
      <c r="G26" s="61"/>
      <c r="H26" s="45"/>
    </row>
    <row r="27" spans="1:8" ht="18.3">
      <c r="A27" s="33">
        <f t="shared" si="2"/>
        <v>9</v>
      </c>
      <c r="B27" s="56" t="s">
        <v>83</v>
      </c>
      <c r="C27" s="56" t="s">
        <v>84</v>
      </c>
      <c r="D27" s="56">
        <v>1970</v>
      </c>
      <c r="E27" s="55">
        <v>90</v>
      </c>
      <c r="F27" s="55">
        <v>67</v>
      </c>
      <c r="G27" s="61"/>
      <c r="H27" s="45"/>
    </row>
    <row r="28" spans="1:8" ht="18.3">
      <c r="A28" s="52">
        <f t="shared" si="2"/>
        <v>10</v>
      </c>
      <c r="B28" s="78" t="s">
        <v>129</v>
      </c>
      <c r="C28" s="78" t="s">
        <v>98</v>
      </c>
      <c r="D28" s="78">
        <v>1956</v>
      </c>
      <c r="E28" s="79">
        <v>57</v>
      </c>
      <c r="F28" s="79">
        <v>66</v>
      </c>
      <c r="G28" s="61"/>
      <c r="H28" s="61"/>
    </row>
    <row r="30" spans="1:8" ht="23.1">
      <c r="B30" s="199" t="s">
        <v>202</v>
      </c>
      <c r="C30" s="199"/>
      <c r="D30" s="199"/>
      <c r="E30" s="199"/>
    </row>
    <row r="31" spans="1:8" ht="18.3">
      <c r="A31" s="98" t="s">
        <v>161</v>
      </c>
      <c r="B31" s="98" t="s">
        <v>160</v>
      </c>
      <c r="C31" s="98" t="s">
        <v>159</v>
      </c>
      <c r="D31" s="98" t="s">
        <v>158</v>
      </c>
      <c r="E31" s="98" t="s">
        <v>0</v>
      </c>
      <c r="F31" s="98" t="s">
        <v>10</v>
      </c>
      <c r="H31" s="102"/>
    </row>
    <row r="32" spans="1:8" ht="18.3">
      <c r="A32" s="33">
        <v>1</v>
      </c>
      <c r="B32" s="56" t="s">
        <v>55</v>
      </c>
      <c r="C32" s="56" t="s">
        <v>12</v>
      </c>
      <c r="D32" s="56">
        <v>1990</v>
      </c>
      <c r="E32" s="55" t="s">
        <v>78</v>
      </c>
      <c r="F32" s="55">
        <v>59</v>
      </c>
      <c r="H32" s="45"/>
    </row>
    <row r="33" spans="1:8" ht="18.3">
      <c r="A33" s="33">
        <f t="shared" ref="A33:A41" si="3">A32+1</f>
        <v>2</v>
      </c>
      <c r="B33" s="56" t="s">
        <v>56</v>
      </c>
      <c r="C33" s="56" t="s">
        <v>15</v>
      </c>
      <c r="D33" s="56">
        <v>1962</v>
      </c>
      <c r="E33" s="55" t="s">
        <v>78</v>
      </c>
      <c r="F33" s="55">
        <v>57</v>
      </c>
      <c r="H33" s="45"/>
    </row>
    <row r="34" spans="1:8" ht="18.3">
      <c r="A34" s="33">
        <f t="shared" si="3"/>
        <v>3</v>
      </c>
      <c r="B34" s="56" t="s">
        <v>149</v>
      </c>
      <c r="C34" s="56" t="s">
        <v>32</v>
      </c>
      <c r="D34" s="56">
        <v>1963</v>
      </c>
      <c r="E34" s="55" t="s">
        <v>78</v>
      </c>
      <c r="F34" s="55">
        <v>56</v>
      </c>
      <c r="H34" s="61"/>
    </row>
    <row r="35" spans="1:8" ht="18.3">
      <c r="A35" s="33">
        <f t="shared" si="3"/>
        <v>4</v>
      </c>
      <c r="B35" s="56" t="s">
        <v>86</v>
      </c>
      <c r="C35" s="56" t="s">
        <v>13</v>
      </c>
      <c r="D35" s="56">
        <v>1971</v>
      </c>
      <c r="E35" s="55" t="s">
        <v>78</v>
      </c>
      <c r="F35" s="55">
        <v>56</v>
      </c>
      <c r="H35" s="61"/>
    </row>
    <row r="36" spans="1:8" ht="18.3">
      <c r="A36" s="52">
        <f t="shared" si="3"/>
        <v>5</v>
      </c>
      <c r="B36" s="78" t="s">
        <v>92</v>
      </c>
      <c r="C36" s="78" t="s">
        <v>14</v>
      </c>
      <c r="D36" s="78">
        <v>1991</v>
      </c>
      <c r="E36" s="79" t="s">
        <v>78</v>
      </c>
      <c r="F36" s="79">
        <v>55</v>
      </c>
      <c r="H36" s="45"/>
    </row>
    <row r="37" spans="1:8" ht="18.3">
      <c r="A37" s="33">
        <f t="shared" si="3"/>
        <v>6</v>
      </c>
      <c r="B37" s="56" t="s">
        <v>80</v>
      </c>
      <c r="C37" s="56" t="s">
        <v>81</v>
      </c>
      <c r="D37" s="56">
        <v>1945</v>
      </c>
      <c r="E37" s="55" t="s">
        <v>82</v>
      </c>
      <c r="F37" s="55">
        <v>54</v>
      </c>
      <c r="H37" s="61"/>
    </row>
    <row r="38" spans="1:8" ht="18.3">
      <c r="A38" s="33">
        <f t="shared" si="3"/>
        <v>7</v>
      </c>
      <c r="B38" s="56" t="s">
        <v>55</v>
      </c>
      <c r="C38" s="56" t="s">
        <v>119</v>
      </c>
      <c r="D38" s="56">
        <v>1955</v>
      </c>
      <c r="E38" s="55" t="s">
        <v>78</v>
      </c>
      <c r="F38" s="55">
        <v>53</v>
      </c>
      <c r="H38" s="61"/>
    </row>
    <row r="39" spans="1:8" ht="18.3">
      <c r="A39" s="33">
        <f t="shared" si="3"/>
        <v>8</v>
      </c>
      <c r="B39" s="56" t="s">
        <v>129</v>
      </c>
      <c r="C39" s="56" t="s">
        <v>98</v>
      </c>
      <c r="D39" s="56">
        <v>1956</v>
      </c>
      <c r="E39" s="55">
        <v>57</v>
      </c>
      <c r="F39" s="55">
        <v>53</v>
      </c>
      <c r="H39" s="45"/>
    </row>
    <row r="40" spans="1:8" ht="18.3">
      <c r="A40" s="33">
        <f t="shared" si="3"/>
        <v>9</v>
      </c>
      <c r="B40" s="56" t="s">
        <v>83</v>
      </c>
      <c r="C40" s="56" t="s">
        <v>84</v>
      </c>
      <c r="D40" s="56">
        <v>1970</v>
      </c>
      <c r="E40" s="55">
        <v>90</v>
      </c>
      <c r="F40" s="55">
        <v>50</v>
      </c>
      <c r="H40" s="45"/>
    </row>
    <row r="41" spans="1:8" ht="18.3">
      <c r="A41" s="52">
        <f t="shared" si="3"/>
        <v>10</v>
      </c>
      <c r="B41" s="78" t="s">
        <v>47</v>
      </c>
      <c r="C41" s="78" t="s">
        <v>79</v>
      </c>
      <c r="D41" s="78">
        <v>1967</v>
      </c>
      <c r="E41" s="79" t="s">
        <v>78</v>
      </c>
      <c r="F41" s="79">
        <v>49</v>
      </c>
      <c r="H41" s="61"/>
    </row>
  </sheetData>
  <sortState xmlns:xlrd2="http://schemas.microsoft.com/office/spreadsheetml/2017/richdata2" ref="B32:F41">
    <sortCondition descending="1" ref="F32:F41"/>
    <sortCondition ref="D32:D41"/>
  </sortState>
  <mergeCells count="5">
    <mergeCell ref="B30:E30"/>
    <mergeCell ref="A1:B4"/>
    <mergeCell ref="C2:G3"/>
    <mergeCell ref="D4:F4"/>
    <mergeCell ref="B17:E17"/>
  </mergeCells>
  <pageMargins left="0.7" right="0.7" top="0.78740157499999996" bottom="0.78740157499999996" header="0.3" footer="0.3"/>
  <headerFooter>
    <oddFooter xml:space="preserve">&amp;C_x000D_&amp;1#&amp;"Calibri"&amp;8&amp;K000000 PMI Internal 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5B60-816F-41DE-B884-BC48A8B43486}">
  <sheetPr>
    <tabColor theme="8" tint="0.59999389629810485"/>
  </sheetPr>
  <dimension ref="A1:H76"/>
  <sheetViews>
    <sheetView workbookViewId="0">
      <selection activeCell="E10" sqref="E10"/>
    </sheetView>
  </sheetViews>
  <sheetFormatPr baseColWidth="10" defaultColWidth="10.59765625" defaultRowHeight="18.3"/>
  <cols>
    <col min="1" max="1" width="10.84765625" style="45"/>
    <col min="2" max="2" width="13.5" bestFit="1" customWidth="1"/>
    <col min="3" max="3" width="14.34765625" bestFit="1" customWidth="1"/>
    <col min="4" max="8" width="10.84765625" style="42"/>
  </cols>
  <sheetData>
    <row r="1" spans="1:8">
      <c r="A1" s="192"/>
      <c r="B1" s="192"/>
      <c r="D1"/>
      <c r="E1" s="58"/>
      <c r="F1" s="58"/>
      <c r="G1" s="58"/>
      <c r="H1" s="58"/>
    </row>
    <row r="2" spans="1:8" ht="23.1">
      <c r="A2" s="192"/>
      <c r="B2" s="192"/>
      <c r="C2" s="193" t="s">
        <v>195</v>
      </c>
      <c r="D2" s="193"/>
      <c r="E2" s="193"/>
      <c r="F2" s="193"/>
      <c r="G2" s="193"/>
      <c r="H2" s="96"/>
    </row>
    <row r="3" spans="1:8" ht="23.1">
      <c r="A3" s="192"/>
      <c r="B3" s="192"/>
      <c r="C3" s="193"/>
      <c r="D3" s="193"/>
      <c r="E3" s="193"/>
      <c r="F3" s="193"/>
      <c r="G3" s="193"/>
      <c r="H3" s="96"/>
    </row>
    <row r="4" spans="1:8" ht="23.1">
      <c r="A4" s="192"/>
      <c r="B4" s="192"/>
      <c r="D4" s="199" t="s">
        <v>198</v>
      </c>
      <c r="E4" s="200"/>
      <c r="F4" s="200"/>
      <c r="G4" s="97"/>
      <c r="H4" s="97"/>
    </row>
    <row r="5" spans="1:8">
      <c r="A5" s="99" t="s">
        <v>161</v>
      </c>
      <c r="B5" s="99" t="s">
        <v>160</v>
      </c>
      <c r="C5" s="99" t="s">
        <v>159</v>
      </c>
      <c r="D5" s="99" t="s">
        <v>158</v>
      </c>
      <c r="E5" s="99" t="s">
        <v>0</v>
      </c>
      <c r="F5" s="99" t="s">
        <v>9</v>
      </c>
      <c r="G5" s="99" t="s">
        <v>10</v>
      </c>
      <c r="H5" s="99" t="s">
        <v>11</v>
      </c>
    </row>
    <row r="6" spans="1:8">
      <c r="A6" s="33">
        <v>1</v>
      </c>
      <c r="B6" s="56" t="s">
        <v>102</v>
      </c>
      <c r="C6" s="56" t="s">
        <v>20</v>
      </c>
      <c r="D6" s="55">
        <v>1962</v>
      </c>
      <c r="E6" s="55" t="s">
        <v>82</v>
      </c>
      <c r="F6" s="55">
        <v>74</v>
      </c>
      <c r="G6" s="55">
        <v>54</v>
      </c>
      <c r="H6" s="33">
        <f t="shared" ref="H6:H11" si="0">F6+G6</f>
        <v>128</v>
      </c>
    </row>
    <row r="7" spans="1:8">
      <c r="A7" s="33">
        <f>A6+1</f>
        <v>2</v>
      </c>
      <c r="B7" s="56" t="s">
        <v>50</v>
      </c>
      <c r="C7" s="56" t="s">
        <v>29</v>
      </c>
      <c r="D7" s="55">
        <v>1964</v>
      </c>
      <c r="E7" s="55" t="s">
        <v>66</v>
      </c>
      <c r="F7" s="55">
        <v>76</v>
      </c>
      <c r="G7" s="55">
        <v>51</v>
      </c>
      <c r="H7" s="33">
        <f t="shared" si="0"/>
        <v>127</v>
      </c>
    </row>
    <row r="8" spans="1:8">
      <c r="A8" s="33">
        <f t="shared" ref="A8:A71" si="1">A7+1</f>
        <v>3</v>
      </c>
      <c r="B8" s="56" t="s">
        <v>95</v>
      </c>
      <c r="C8" s="56" t="s">
        <v>96</v>
      </c>
      <c r="D8" s="55">
        <v>1968</v>
      </c>
      <c r="E8" s="55">
        <v>90</v>
      </c>
      <c r="F8" s="55">
        <v>74</v>
      </c>
      <c r="G8" s="55">
        <v>53</v>
      </c>
      <c r="H8" s="33">
        <f t="shared" si="0"/>
        <v>127</v>
      </c>
    </row>
    <row r="9" spans="1:8">
      <c r="A9" s="33">
        <f t="shared" si="1"/>
        <v>4</v>
      </c>
      <c r="B9" s="34" t="s">
        <v>120</v>
      </c>
      <c r="C9" s="83" t="s">
        <v>121</v>
      </c>
      <c r="D9" s="33">
        <v>1990</v>
      </c>
      <c r="E9" s="33">
        <v>90</v>
      </c>
      <c r="F9" s="33">
        <v>75</v>
      </c>
      <c r="G9" s="33">
        <v>51</v>
      </c>
      <c r="H9" s="33">
        <f t="shared" si="0"/>
        <v>126</v>
      </c>
    </row>
    <row r="10" spans="1:8">
      <c r="A10" s="33">
        <f t="shared" si="1"/>
        <v>5</v>
      </c>
      <c r="B10" s="56" t="s">
        <v>46</v>
      </c>
      <c r="C10" s="56" t="s">
        <v>28</v>
      </c>
      <c r="D10" s="55">
        <v>1962</v>
      </c>
      <c r="E10" s="55" t="s">
        <v>66</v>
      </c>
      <c r="F10" s="55">
        <v>72</v>
      </c>
      <c r="G10" s="55">
        <v>54</v>
      </c>
      <c r="H10" s="33">
        <f t="shared" si="0"/>
        <v>126</v>
      </c>
    </row>
    <row r="11" spans="1:8">
      <c r="A11" s="33">
        <f t="shared" si="1"/>
        <v>6</v>
      </c>
      <c r="B11" s="34" t="s">
        <v>67</v>
      </c>
      <c r="C11" s="34" t="s">
        <v>73</v>
      </c>
      <c r="D11" s="33">
        <v>1963</v>
      </c>
      <c r="E11" s="33">
        <v>90</v>
      </c>
      <c r="F11" s="33">
        <v>72</v>
      </c>
      <c r="G11" s="33">
        <v>54</v>
      </c>
      <c r="H11" s="33">
        <f t="shared" si="0"/>
        <v>126</v>
      </c>
    </row>
    <row r="12" spans="1:8">
      <c r="A12" s="33">
        <f t="shared" si="1"/>
        <v>7</v>
      </c>
      <c r="B12" s="34" t="s">
        <v>135</v>
      </c>
      <c r="C12" s="34" t="s">
        <v>136</v>
      </c>
      <c r="D12" s="33">
        <v>1966</v>
      </c>
      <c r="E12" s="33" t="s">
        <v>137</v>
      </c>
      <c r="F12" s="33">
        <v>72</v>
      </c>
      <c r="G12" s="33">
        <v>53</v>
      </c>
      <c r="H12" s="33">
        <f>SUM(F12+G12)</f>
        <v>125</v>
      </c>
    </row>
    <row r="13" spans="1:8">
      <c r="A13" s="33">
        <f t="shared" si="1"/>
        <v>8</v>
      </c>
      <c r="B13" s="34" t="s">
        <v>131</v>
      </c>
      <c r="C13" s="34" t="s">
        <v>133</v>
      </c>
      <c r="D13" s="33">
        <v>1965</v>
      </c>
      <c r="E13" s="33">
        <v>57</v>
      </c>
      <c r="F13" s="33">
        <v>72</v>
      </c>
      <c r="G13" s="33">
        <v>52</v>
      </c>
      <c r="H13" s="33">
        <f>SUM(F13+G13)</f>
        <v>124</v>
      </c>
    </row>
    <row r="14" spans="1:8">
      <c r="A14" s="33">
        <f t="shared" si="1"/>
        <v>9</v>
      </c>
      <c r="B14" s="34" t="s">
        <v>138</v>
      </c>
      <c r="C14" s="34" t="s">
        <v>139</v>
      </c>
      <c r="D14" s="33">
        <v>1951</v>
      </c>
      <c r="E14" s="33" t="s">
        <v>137</v>
      </c>
      <c r="F14" s="33">
        <v>73</v>
      </c>
      <c r="G14" s="33">
        <v>50</v>
      </c>
      <c r="H14" s="33">
        <f>SUM(F14+G14)</f>
        <v>123</v>
      </c>
    </row>
    <row r="15" spans="1:8">
      <c r="A15" s="52">
        <f t="shared" si="1"/>
        <v>10</v>
      </c>
      <c r="B15" s="78" t="s">
        <v>94</v>
      </c>
      <c r="C15" s="78" t="s">
        <v>39</v>
      </c>
      <c r="D15" s="79">
        <v>1976</v>
      </c>
      <c r="E15" s="79">
        <v>90</v>
      </c>
      <c r="F15" s="79">
        <v>70</v>
      </c>
      <c r="G15" s="79">
        <v>53</v>
      </c>
      <c r="H15" s="52">
        <f>F15+G15</f>
        <v>123</v>
      </c>
    </row>
    <row r="16" spans="1:8">
      <c r="A16" s="33">
        <f t="shared" si="1"/>
        <v>11</v>
      </c>
      <c r="B16" s="56" t="s">
        <v>97</v>
      </c>
      <c r="C16" s="56" t="s">
        <v>98</v>
      </c>
      <c r="D16" s="55">
        <v>1960</v>
      </c>
      <c r="E16" s="55" t="s">
        <v>66</v>
      </c>
      <c r="F16" s="55">
        <v>68</v>
      </c>
      <c r="G16" s="55">
        <v>55</v>
      </c>
      <c r="H16" s="33">
        <f>F16+G16</f>
        <v>123</v>
      </c>
    </row>
    <row r="17" spans="1:8">
      <c r="A17" s="33">
        <f t="shared" si="1"/>
        <v>12</v>
      </c>
      <c r="B17" s="56" t="s">
        <v>47</v>
      </c>
      <c r="C17" s="56" t="s">
        <v>32</v>
      </c>
      <c r="D17" s="55">
        <v>1966</v>
      </c>
      <c r="E17" s="55">
        <v>90</v>
      </c>
      <c r="F17" s="55">
        <v>68</v>
      </c>
      <c r="G17" s="55">
        <v>55</v>
      </c>
      <c r="H17" s="33">
        <f>SUM(F17+G17)</f>
        <v>123</v>
      </c>
    </row>
    <row r="18" spans="1:8">
      <c r="A18" s="33">
        <f t="shared" si="1"/>
        <v>13</v>
      </c>
      <c r="B18" s="56" t="s">
        <v>55</v>
      </c>
      <c r="C18" s="56" t="s">
        <v>19</v>
      </c>
      <c r="D18" s="55">
        <v>1964</v>
      </c>
      <c r="E18" s="55" t="s">
        <v>66</v>
      </c>
      <c r="F18" s="55">
        <v>73</v>
      </c>
      <c r="G18" s="55">
        <v>49</v>
      </c>
      <c r="H18" s="33">
        <f>SUM(F18+G18)</f>
        <v>122</v>
      </c>
    </row>
    <row r="19" spans="1:8">
      <c r="A19" s="33">
        <f t="shared" si="1"/>
        <v>14</v>
      </c>
      <c r="B19" s="56" t="s">
        <v>100</v>
      </c>
      <c r="C19" s="56" t="s">
        <v>103</v>
      </c>
      <c r="D19" s="55">
        <v>1977</v>
      </c>
      <c r="E19" s="55" t="s">
        <v>82</v>
      </c>
      <c r="F19" s="55">
        <v>72</v>
      </c>
      <c r="G19" s="55">
        <v>48</v>
      </c>
      <c r="H19" s="33">
        <f>SUM(F19+G19)</f>
        <v>120</v>
      </c>
    </row>
    <row r="20" spans="1:8">
      <c r="A20" s="33">
        <f t="shared" si="1"/>
        <v>15</v>
      </c>
      <c r="B20" s="34" t="s">
        <v>174</v>
      </c>
      <c r="C20" s="34" t="s">
        <v>175</v>
      </c>
      <c r="D20" s="33">
        <v>1974</v>
      </c>
      <c r="E20" s="33" t="s">
        <v>176</v>
      </c>
      <c r="F20" s="33">
        <v>67</v>
      </c>
      <c r="G20" s="33">
        <v>53</v>
      </c>
      <c r="H20" s="33">
        <f>F20+G20</f>
        <v>120</v>
      </c>
    </row>
    <row r="21" spans="1:8">
      <c r="A21" s="33">
        <f t="shared" si="1"/>
        <v>16</v>
      </c>
      <c r="B21" s="34" t="s">
        <v>178</v>
      </c>
      <c r="C21" s="34" t="s">
        <v>182</v>
      </c>
      <c r="D21" s="33">
        <v>1989</v>
      </c>
      <c r="E21" s="33" t="s">
        <v>176</v>
      </c>
      <c r="F21" s="33">
        <v>69</v>
      </c>
      <c r="G21" s="33">
        <v>49</v>
      </c>
      <c r="H21" s="33">
        <f>F21+G21</f>
        <v>118</v>
      </c>
    </row>
    <row r="22" spans="1:8">
      <c r="A22" s="33">
        <f t="shared" si="1"/>
        <v>17</v>
      </c>
      <c r="B22" s="34" t="s">
        <v>116</v>
      </c>
      <c r="C22" s="34" t="s">
        <v>118</v>
      </c>
      <c r="D22" s="33">
        <v>1969</v>
      </c>
      <c r="E22" s="33">
        <v>90</v>
      </c>
      <c r="F22" s="33">
        <v>70</v>
      </c>
      <c r="G22" s="33">
        <v>47</v>
      </c>
      <c r="H22" s="33">
        <f>SUM(F22+G22)</f>
        <v>117</v>
      </c>
    </row>
    <row r="23" spans="1:8">
      <c r="A23" s="33">
        <f t="shared" si="1"/>
        <v>18</v>
      </c>
      <c r="B23" s="34" t="s">
        <v>140</v>
      </c>
      <c r="C23" s="34" t="s">
        <v>141</v>
      </c>
      <c r="D23" s="33">
        <v>1992</v>
      </c>
      <c r="E23" s="33">
        <v>90</v>
      </c>
      <c r="F23" s="33">
        <v>67</v>
      </c>
      <c r="G23" s="33">
        <v>50</v>
      </c>
      <c r="H23" s="33">
        <f>SUM(F23+G23)</f>
        <v>117</v>
      </c>
    </row>
    <row r="24" spans="1:8">
      <c r="A24" s="33">
        <f t="shared" si="1"/>
        <v>19</v>
      </c>
      <c r="B24" s="56" t="s">
        <v>93</v>
      </c>
      <c r="C24" s="56" t="s">
        <v>18</v>
      </c>
      <c r="D24" s="55">
        <v>1967</v>
      </c>
      <c r="E24" s="55" t="s">
        <v>82</v>
      </c>
      <c r="F24" s="55">
        <v>65</v>
      </c>
      <c r="G24" s="55">
        <v>52</v>
      </c>
      <c r="H24" s="33">
        <f t="shared" ref="H24:H29" si="2">F24+G24</f>
        <v>117</v>
      </c>
    </row>
    <row r="25" spans="1:8" ht="18.600000000000001" thickBot="1">
      <c r="A25" s="52">
        <f t="shared" si="1"/>
        <v>20</v>
      </c>
      <c r="B25" s="78" t="s">
        <v>166</v>
      </c>
      <c r="C25" s="78" t="s">
        <v>167</v>
      </c>
      <c r="D25" s="79"/>
      <c r="E25" s="79" t="s">
        <v>66</v>
      </c>
      <c r="F25" s="86">
        <v>67</v>
      </c>
      <c r="G25" s="86">
        <v>49</v>
      </c>
      <c r="H25" s="52">
        <f t="shared" si="2"/>
        <v>116</v>
      </c>
    </row>
    <row r="26" spans="1:8">
      <c r="A26" s="33">
        <f t="shared" si="1"/>
        <v>21</v>
      </c>
      <c r="B26" s="29" t="s">
        <v>60</v>
      </c>
      <c r="C26" s="29" t="s">
        <v>61</v>
      </c>
      <c r="D26" s="45">
        <v>1998</v>
      </c>
      <c r="E26" s="45">
        <v>90</v>
      </c>
      <c r="F26" s="45">
        <v>63</v>
      </c>
      <c r="G26" s="45">
        <v>53</v>
      </c>
      <c r="H26" s="33">
        <f t="shared" si="2"/>
        <v>116</v>
      </c>
    </row>
    <row r="27" spans="1:8">
      <c r="A27" s="33">
        <f t="shared" si="1"/>
        <v>22</v>
      </c>
      <c r="B27" s="56" t="s">
        <v>92</v>
      </c>
      <c r="C27" s="56" t="s">
        <v>27</v>
      </c>
      <c r="D27" s="55">
        <v>1967</v>
      </c>
      <c r="E27" s="55" t="s">
        <v>66</v>
      </c>
      <c r="F27" s="55">
        <v>62</v>
      </c>
      <c r="G27" s="55">
        <v>54</v>
      </c>
      <c r="H27" s="33">
        <f t="shared" si="2"/>
        <v>116</v>
      </c>
    </row>
    <row r="28" spans="1:8">
      <c r="A28" s="33">
        <f t="shared" si="1"/>
        <v>23</v>
      </c>
      <c r="B28" s="56" t="s">
        <v>153</v>
      </c>
      <c r="C28" s="56" t="s">
        <v>154</v>
      </c>
      <c r="D28" s="55">
        <v>1978</v>
      </c>
      <c r="E28" s="55" t="s">
        <v>82</v>
      </c>
      <c r="F28" s="55">
        <v>60</v>
      </c>
      <c r="G28" s="55">
        <v>56</v>
      </c>
      <c r="H28" s="33">
        <f t="shared" si="2"/>
        <v>116</v>
      </c>
    </row>
    <row r="29" spans="1:8">
      <c r="A29" s="33">
        <f t="shared" si="1"/>
        <v>24</v>
      </c>
      <c r="B29" s="56" t="s">
        <v>99</v>
      </c>
      <c r="C29" s="56" t="s">
        <v>37</v>
      </c>
      <c r="D29" s="55">
        <v>1964</v>
      </c>
      <c r="E29" s="55" t="s">
        <v>66</v>
      </c>
      <c r="F29" s="55">
        <v>64</v>
      </c>
      <c r="G29" s="55">
        <v>51</v>
      </c>
      <c r="H29" s="33">
        <f t="shared" si="2"/>
        <v>115</v>
      </c>
    </row>
    <row r="30" spans="1:8">
      <c r="A30" s="33">
        <f t="shared" si="1"/>
        <v>25</v>
      </c>
      <c r="B30" s="56" t="s">
        <v>48</v>
      </c>
      <c r="C30" s="56" t="s">
        <v>34</v>
      </c>
      <c r="D30" s="55">
        <v>1971</v>
      </c>
      <c r="E30" s="55">
        <v>90</v>
      </c>
      <c r="F30" s="55">
        <v>61</v>
      </c>
      <c r="G30" s="55">
        <v>53</v>
      </c>
      <c r="H30" s="33">
        <f>SUM(F30+G30)</f>
        <v>114</v>
      </c>
    </row>
    <row r="31" spans="1:8">
      <c r="A31" s="33">
        <f t="shared" si="1"/>
        <v>26</v>
      </c>
      <c r="B31" s="58" t="s">
        <v>51</v>
      </c>
      <c r="C31" s="82" t="s">
        <v>155</v>
      </c>
      <c r="D31" s="61">
        <v>1978</v>
      </c>
      <c r="E31" s="61" t="s">
        <v>66</v>
      </c>
      <c r="F31" s="61">
        <v>62</v>
      </c>
      <c r="G31" s="61">
        <v>51</v>
      </c>
      <c r="H31" s="33">
        <f>SUM(F31+G31)</f>
        <v>113</v>
      </c>
    </row>
    <row r="32" spans="1:8">
      <c r="A32" s="33">
        <f t="shared" si="1"/>
        <v>27</v>
      </c>
      <c r="B32" s="34" t="s">
        <v>122</v>
      </c>
      <c r="C32" s="34" t="s">
        <v>123</v>
      </c>
      <c r="D32" s="33">
        <v>2007</v>
      </c>
      <c r="E32" s="33">
        <v>90</v>
      </c>
      <c r="F32" s="33">
        <v>62</v>
      </c>
      <c r="G32" s="33">
        <v>51</v>
      </c>
      <c r="H32" s="33">
        <f>SUM(F32+G32)</f>
        <v>113</v>
      </c>
    </row>
    <row r="33" spans="1:8">
      <c r="A33" s="33">
        <f t="shared" si="1"/>
        <v>28</v>
      </c>
      <c r="B33" s="34" t="s">
        <v>60</v>
      </c>
      <c r="C33" s="34" t="s">
        <v>171</v>
      </c>
      <c r="D33" s="33">
        <v>1954</v>
      </c>
      <c r="E33" s="33" t="s">
        <v>66</v>
      </c>
      <c r="F33" s="33">
        <v>68</v>
      </c>
      <c r="G33" s="33">
        <v>44</v>
      </c>
      <c r="H33" s="33">
        <f>F33+G33</f>
        <v>112</v>
      </c>
    </row>
    <row r="34" spans="1:8">
      <c r="A34" s="33">
        <f t="shared" si="1"/>
        <v>29</v>
      </c>
      <c r="B34" s="56" t="s">
        <v>86</v>
      </c>
      <c r="C34" s="56" t="s">
        <v>24</v>
      </c>
      <c r="D34" s="55">
        <v>1941</v>
      </c>
      <c r="E34" s="55" t="s">
        <v>82</v>
      </c>
      <c r="F34" s="55">
        <v>65</v>
      </c>
      <c r="G34" s="55">
        <v>46</v>
      </c>
      <c r="H34" s="33">
        <f>F34+G34</f>
        <v>111</v>
      </c>
    </row>
    <row r="35" spans="1:8">
      <c r="A35" s="52">
        <f t="shared" si="1"/>
        <v>30</v>
      </c>
      <c r="B35" s="78" t="s">
        <v>54</v>
      </c>
      <c r="C35" s="78" t="s">
        <v>41</v>
      </c>
      <c r="D35" s="79">
        <v>1989</v>
      </c>
      <c r="E35" s="79">
        <v>90</v>
      </c>
      <c r="F35" s="79">
        <v>63</v>
      </c>
      <c r="G35" s="79">
        <v>48</v>
      </c>
      <c r="H35" s="52">
        <f>SUM(F35:G35)</f>
        <v>111</v>
      </c>
    </row>
    <row r="36" spans="1:8">
      <c r="A36" s="33">
        <f t="shared" si="1"/>
        <v>31</v>
      </c>
      <c r="B36" s="34" t="s">
        <v>74</v>
      </c>
      <c r="C36" s="34" t="s">
        <v>75</v>
      </c>
      <c r="D36" s="33">
        <v>1952</v>
      </c>
      <c r="E36" s="33">
        <v>57</v>
      </c>
      <c r="F36" s="33">
        <v>61</v>
      </c>
      <c r="G36" s="33">
        <v>50</v>
      </c>
      <c r="H36" s="33">
        <f>F36+G36</f>
        <v>111</v>
      </c>
    </row>
    <row r="37" spans="1:8">
      <c r="A37" s="33">
        <f t="shared" si="1"/>
        <v>32</v>
      </c>
      <c r="B37" s="50" t="s">
        <v>67</v>
      </c>
      <c r="C37" s="84" t="s">
        <v>72</v>
      </c>
      <c r="D37" s="85">
        <v>1997</v>
      </c>
      <c r="E37" s="85">
        <v>90</v>
      </c>
      <c r="F37" s="85">
        <v>62</v>
      </c>
      <c r="G37" s="85">
        <v>48</v>
      </c>
      <c r="H37" s="33">
        <f>F37+G37</f>
        <v>110</v>
      </c>
    </row>
    <row r="38" spans="1:8">
      <c r="A38" s="33">
        <f t="shared" si="1"/>
        <v>33</v>
      </c>
      <c r="B38" s="56" t="s">
        <v>97</v>
      </c>
      <c r="C38" s="56" t="s">
        <v>26</v>
      </c>
      <c r="D38" s="55">
        <v>1966</v>
      </c>
      <c r="E38" s="55" t="s">
        <v>66</v>
      </c>
      <c r="F38" s="55">
        <v>58</v>
      </c>
      <c r="G38" s="55">
        <v>51</v>
      </c>
      <c r="H38" s="33">
        <f>F38+G38</f>
        <v>109</v>
      </c>
    </row>
    <row r="39" spans="1:8">
      <c r="A39" s="33">
        <f t="shared" si="1"/>
        <v>34</v>
      </c>
      <c r="B39" s="34" t="s">
        <v>90</v>
      </c>
      <c r="C39" s="34" t="s">
        <v>91</v>
      </c>
      <c r="D39" s="33">
        <v>1983</v>
      </c>
      <c r="E39" s="33">
        <v>90</v>
      </c>
      <c r="F39" s="33">
        <v>59</v>
      </c>
      <c r="G39" s="33">
        <v>49</v>
      </c>
      <c r="H39" s="33">
        <f>F39+G39</f>
        <v>108</v>
      </c>
    </row>
    <row r="40" spans="1:8">
      <c r="A40" s="33">
        <f t="shared" si="1"/>
        <v>35</v>
      </c>
      <c r="B40" s="56" t="s">
        <v>50</v>
      </c>
      <c r="C40" s="56" t="s">
        <v>35</v>
      </c>
      <c r="D40" s="55">
        <v>2006</v>
      </c>
      <c r="E40" s="55">
        <v>90</v>
      </c>
      <c r="F40" s="55">
        <v>57</v>
      </c>
      <c r="G40" s="55">
        <v>51</v>
      </c>
      <c r="H40" s="33">
        <f>F40+G40</f>
        <v>108</v>
      </c>
    </row>
    <row r="41" spans="1:8">
      <c r="A41" s="33">
        <f t="shared" si="1"/>
        <v>36</v>
      </c>
      <c r="B41" s="34" t="s">
        <v>116</v>
      </c>
      <c r="C41" s="34" t="s">
        <v>117</v>
      </c>
      <c r="D41" s="33">
        <v>1971</v>
      </c>
      <c r="E41" s="33">
        <v>90</v>
      </c>
      <c r="F41" s="33">
        <v>64</v>
      </c>
      <c r="G41" s="33">
        <v>41</v>
      </c>
      <c r="H41" s="33">
        <f>SUM(F41+G41)</f>
        <v>105</v>
      </c>
    </row>
    <row r="42" spans="1:8">
      <c r="A42" s="33">
        <f t="shared" si="1"/>
        <v>37</v>
      </c>
      <c r="B42" s="34" t="s">
        <v>152</v>
      </c>
      <c r="C42" s="34" t="s">
        <v>79</v>
      </c>
      <c r="D42" s="33">
        <v>1981</v>
      </c>
      <c r="E42" s="33">
        <v>90</v>
      </c>
      <c r="F42" s="33">
        <v>62</v>
      </c>
      <c r="G42" s="33">
        <v>43</v>
      </c>
      <c r="H42" s="33">
        <f>SUM(F42+G42)</f>
        <v>105</v>
      </c>
    </row>
    <row r="43" spans="1:8">
      <c r="A43" s="33">
        <f t="shared" si="1"/>
        <v>38</v>
      </c>
      <c r="B43" s="56" t="s">
        <v>49</v>
      </c>
      <c r="C43" s="56" t="s">
        <v>22</v>
      </c>
      <c r="D43" s="55">
        <v>1969</v>
      </c>
      <c r="E43" s="55">
        <v>90</v>
      </c>
      <c r="F43" s="55">
        <v>54</v>
      </c>
      <c r="G43" s="55">
        <v>51</v>
      </c>
      <c r="H43" s="33">
        <f>SUM(F43:G43)</f>
        <v>105</v>
      </c>
    </row>
    <row r="44" spans="1:8">
      <c r="A44" s="33">
        <f t="shared" si="1"/>
        <v>39</v>
      </c>
      <c r="B44" s="56" t="s">
        <v>101</v>
      </c>
      <c r="C44" s="56" t="s">
        <v>103</v>
      </c>
      <c r="D44" s="55">
        <v>1977</v>
      </c>
      <c r="E44" s="55">
        <v>90</v>
      </c>
      <c r="F44" s="55">
        <v>62</v>
      </c>
      <c r="G44" s="55">
        <v>42</v>
      </c>
      <c r="H44" s="33">
        <f>F44+G44</f>
        <v>104</v>
      </c>
    </row>
    <row r="45" spans="1:8">
      <c r="A45" s="52">
        <f t="shared" si="1"/>
        <v>40</v>
      </c>
      <c r="B45" s="53" t="s">
        <v>178</v>
      </c>
      <c r="C45" s="53" t="s">
        <v>180</v>
      </c>
      <c r="D45" s="52">
        <v>1994</v>
      </c>
      <c r="E45" s="52">
        <v>90</v>
      </c>
      <c r="F45" s="52">
        <v>57</v>
      </c>
      <c r="G45" s="52">
        <v>47</v>
      </c>
      <c r="H45" s="52">
        <f>F45+G45</f>
        <v>104</v>
      </c>
    </row>
    <row r="46" spans="1:8">
      <c r="A46" s="33">
        <f t="shared" si="1"/>
        <v>41</v>
      </c>
      <c r="B46" s="56" t="s">
        <v>102</v>
      </c>
      <c r="C46" s="56" t="s">
        <v>91</v>
      </c>
      <c r="D46" s="55">
        <v>1994</v>
      </c>
      <c r="E46" s="55">
        <v>90</v>
      </c>
      <c r="F46" s="55">
        <v>57</v>
      </c>
      <c r="G46" s="55">
        <v>46</v>
      </c>
      <c r="H46" s="33">
        <f>F46+G46</f>
        <v>103</v>
      </c>
    </row>
    <row r="47" spans="1:8">
      <c r="A47" s="33">
        <f t="shared" si="1"/>
        <v>42</v>
      </c>
      <c r="B47" s="34" t="s">
        <v>146</v>
      </c>
      <c r="C47" s="34" t="s">
        <v>147</v>
      </c>
      <c r="D47" s="33">
        <v>1985</v>
      </c>
      <c r="E47" s="33">
        <v>90</v>
      </c>
      <c r="F47" s="33">
        <v>55</v>
      </c>
      <c r="G47" s="33">
        <v>48</v>
      </c>
      <c r="H47" s="33">
        <f>SUM(F47+G47)</f>
        <v>103</v>
      </c>
    </row>
    <row r="48" spans="1:8">
      <c r="A48" s="33">
        <f t="shared" si="1"/>
        <v>43</v>
      </c>
      <c r="B48" s="34" t="s">
        <v>64</v>
      </c>
      <c r="C48" s="34" t="s">
        <v>71</v>
      </c>
      <c r="D48" s="33">
        <v>1968</v>
      </c>
      <c r="E48" s="33">
        <v>90</v>
      </c>
      <c r="F48" s="33">
        <v>54</v>
      </c>
      <c r="G48" s="33">
        <v>46</v>
      </c>
      <c r="H48" s="33">
        <f>F48+G48</f>
        <v>100</v>
      </c>
    </row>
    <row r="49" spans="1:8">
      <c r="A49" s="33">
        <f t="shared" si="1"/>
        <v>44</v>
      </c>
      <c r="B49" s="34" t="s">
        <v>67</v>
      </c>
      <c r="C49" s="34" t="s">
        <v>68</v>
      </c>
      <c r="D49" s="33">
        <v>1961</v>
      </c>
      <c r="E49" s="33">
        <v>90</v>
      </c>
      <c r="F49" s="33">
        <v>50</v>
      </c>
      <c r="G49" s="33">
        <v>50</v>
      </c>
      <c r="H49" s="33">
        <f>F49+G49</f>
        <v>100</v>
      </c>
    </row>
    <row r="50" spans="1:8">
      <c r="A50" s="33">
        <f t="shared" si="1"/>
        <v>45</v>
      </c>
      <c r="B50" s="34" t="s">
        <v>144</v>
      </c>
      <c r="C50" s="34" t="s">
        <v>145</v>
      </c>
      <c r="D50" s="33">
        <v>2002</v>
      </c>
      <c r="E50" s="33">
        <v>90</v>
      </c>
      <c r="F50" s="33">
        <v>66</v>
      </c>
      <c r="G50" s="33">
        <v>33</v>
      </c>
      <c r="H50" s="33">
        <f>SUM(F50+G50)</f>
        <v>99</v>
      </c>
    </row>
    <row r="51" spans="1:8">
      <c r="A51" s="33">
        <f t="shared" si="1"/>
        <v>46</v>
      </c>
      <c r="B51" s="34" t="s">
        <v>178</v>
      </c>
      <c r="C51" s="34" t="s">
        <v>103</v>
      </c>
      <c r="D51" s="33">
        <v>1992</v>
      </c>
      <c r="E51" s="33">
        <v>90</v>
      </c>
      <c r="F51" s="33">
        <v>55</v>
      </c>
      <c r="G51" s="33">
        <v>44</v>
      </c>
      <c r="H51" s="33">
        <f>F51+G51</f>
        <v>99</v>
      </c>
    </row>
    <row r="52" spans="1:8">
      <c r="A52" s="33">
        <f t="shared" si="1"/>
        <v>47</v>
      </c>
      <c r="B52" s="34" t="s">
        <v>62</v>
      </c>
      <c r="C52" s="34" t="s">
        <v>63</v>
      </c>
      <c r="D52" s="33">
        <v>1996</v>
      </c>
      <c r="E52" s="33">
        <v>90</v>
      </c>
      <c r="F52" s="33">
        <v>63</v>
      </c>
      <c r="G52" s="33">
        <v>35</v>
      </c>
      <c r="H52" s="33">
        <f>F52+G52</f>
        <v>98</v>
      </c>
    </row>
    <row r="53" spans="1:8">
      <c r="A53" s="33">
        <f t="shared" si="1"/>
        <v>48</v>
      </c>
      <c r="B53" s="56" t="s">
        <v>93</v>
      </c>
      <c r="C53" s="56" t="s">
        <v>33</v>
      </c>
      <c r="D53" s="55">
        <v>1993</v>
      </c>
      <c r="E53" s="55">
        <v>90</v>
      </c>
      <c r="F53" s="55">
        <v>55</v>
      </c>
      <c r="G53" s="55">
        <v>43</v>
      </c>
      <c r="H53" s="33">
        <f>SUM(F53+G53)</f>
        <v>98</v>
      </c>
    </row>
    <row r="54" spans="1:8">
      <c r="A54" s="33">
        <f t="shared" si="1"/>
        <v>49</v>
      </c>
      <c r="B54" s="34" t="s">
        <v>178</v>
      </c>
      <c r="C54" s="34" t="s">
        <v>181</v>
      </c>
      <c r="D54" s="33">
        <v>1960</v>
      </c>
      <c r="E54" s="33">
        <v>90</v>
      </c>
      <c r="F54" s="33">
        <v>53</v>
      </c>
      <c r="G54" s="33">
        <v>45</v>
      </c>
      <c r="H54" s="33">
        <f>F54+G54</f>
        <v>98</v>
      </c>
    </row>
    <row r="55" spans="1:8">
      <c r="A55" s="52">
        <f t="shared" si="1"/>
        <v>50</v>
      </c>
      <c r="B55" s="53" t="s">
        <v>113</v>
      </c>
      <c r="C55" s="53" t="s">
        <v>114</v>
      </c>
      <c r="D55" s="52">
        <v>1967</v>
      </c>
      <c r="E55" s="52">
        <v>90</v>
      </c>
      <c r="F55" s="52">
        <v>52</v>
      </c>
      <c r="G55" s="52">
        <v>46</v>
      </c>
      <c r="H55" s="52">
        <f>SUM(F55+G55)</f>
        <v>98</v>
      </c>
    </row>
    <row r="56" spans="1:8">
      <c r="A56" s="33">
        <f t="shared" si="1"/>
        <v>51</v>
      </c>
      <c r="B56" s="34" t="s">
        <v>131</v>
      </c>
      <c r="C56" s="34" t="s">
        <v>132</v>
      </c>
      <c r="D56" s="33">
        <v>1972</v>
      </c>
      <c r="E56" s="33">
        <v>90</v>
      </c>
      <c r="F56" s="33">
        <v>60</v>
      </c>
      <c r="G56" s="33">
        <v>36</v>
      </c>
      <c r="H56" s="33">
        <f>SUM(F56+G56)</f>
        <v>96</v>
      </c>
    </row>
    <row r="57" spans="1:8">
      <c r="A57" s="33">
        <f t="shared" si="1"/>
        <v>52</v>
      </c>
      <c r="B57" s="34" t="s">
        <v>174</v>
      </c>
      <c r="C57" s="34" t="s">
        <v>177</v>
      </c>
      <c r="D57" s="33">
        <v>1977</v>
      </c>
      <c r="E57" s="33">
        <v>90</v>
      </c>
      <c r="F57" s="33">
        <v>52</v>
      </c>
      <c r="G57" s="33">
        <v>44</v>
      </c>
      <c r="H57" s="33">
        <f>F57+G57</f>
        <v>96</v>
      </c>
    </row>
    <row r="58" spans="1:8">
      <c r="A58" s="33">
        <f t="shared" si="1"/>
        <v>53</v>
      </c>
      <c r="B58" s="34" t="s">
        <v>179</v>
      </c>
      <c r="C58" s="34" t="s">
        <v>70</v>
      </c>
      <c r="D58" s="33">
        <v>1962</v>
      </c>
      <c r="E58" s="33">
        <v>90</v>
      </c>
      <c r="F58" s="33">
        <v>55</v>
      </c>
      <c r="G58" s="33">
        <v>39</v>
      </c>
      <c r="H58" s="33">
        <f>F58+G58</f>
        <v>94</v>
      </c>
    </row>
    <row r="59" spans="1:8">
      <c r="A59" s="33">
        <f t="shared" si="1"/>
        <v>54</v>
      </c>
      <c r="B59" s="41" t="s">
        <v>156</v>
      </c>
      <c r="C59" s="56" t="s">
        <v>17</v>
      </c>
      <c r="D59" s="55">
        <v>2004</v>
      </c>
      <c r="E59" s="55">
        <v>90</v>
      </c>
      <c r="F59" s="55">
        <v>49</v>
      </c>
      <c r="G59" s="55">
        <v>44</v>
      </c>
      <c r="H59" s="33">
        <f>F59+G59</f>
        <v>93</v>
      </c>
    </row>
    <row r="60" spans="1:8">
      <c r="A60" s="33">
        <f t="shared" si="1"/>
        <v>55</v>
      </c>
      <c r="B60" s="56" t="s">
        <v>52</v>
      </c>
      <c r="C60" s="56" t="s">
        <v>42</v>
      </c>
      <c r="D60" s="55">
        <v>2006</v>
      </c>
      <c r="E60" s="55">
        <v>90</v>
      </c>
      <c r="F60" s="55">
        <v>52</v>
      </c>
      <c r="G60" s="55">
        <v>38</v>
      </c>
      <c r="H60" s="33">
        <f>F60+G60</f>
        <v>90</v>
      </c>
    </row>
    <row r="61" spans="1:8">
      <c r="A61" s="33">
        <f t="shared" si="1"/>
        <v>56</v>
      </c>
      <c r="B61" s="34" t="s">
        <v>142</v>
      </c>
      <c r="C61" s="34" t="s">
        <v>143</v>
      </c>
      <c r="D61" s="33">
        <v>1997</v>
      </c>
      <c r="E61" s="33">
        <v>90</v>
      </c>
      <c r="F61" s="33">
        <v>48</v>
      </c>
      <c r="G61" s="33">
        <v>38</v>
      </c>
      <c r="H61" s="33">
        <f>SUM(F61+G61)</f>
        <v>86</v>
      </c>
    </row>
    <row r="62" spans="1:8">
      <c r="A62" s="33">
        <f t="shared" si="1"/>
        <v>57</v>
      </c>
      <c r="B62" s="56" t="s">
        <v>92</v>
      </c>
      <c r="C62" s="56" t="s">
        <v>36</v>
      </c>
      <c r="D62" s="55">
        <v>1993</v>
      </c>
      <c r="E62" s="55">
        <v>90</v>
      </c>
      <c r="F62" s="55">
        <v>46</v>
      </c>
      <c r="G62" s="55">
        <v>38</v>
      </c>
      <c r="H62" s="33">
        <f>F62+G62</f>
        <v>84</v>
      </c>
    </row>
    <row r="63" spans="1:8">
      <c r="A63" s="33">
        <f t="shared" si="1"/>
        <v>58</v>
      </c>
      <c r="B63" s="34" t="s">
        <v>172</v>
      </c>
      <c r="C63" s="34" t="s">
        <v>173</v>
      </c>
      <c r="D63" s="33">
        <v>1974</v>
      </c>
      <c r="E63" s="33">
        <v>90</v>
      </c>
      <c r="F63" s="33">
        <v>45</v>
      </c>
      <c r="G63" s="33">
        <v>39</v>
      </c>
      <c r="H63" s="33">
        <f>F63+G63</f>
        <v>84</v>
      </c>
    </row>
    <row r="64" spans="1:8">
      <c r="A64" s="33">
        <f t="shared" si="1"/>
        <v>59</v>
      </c>
      <c r="B64" s="34" t="s">
        <v>69</v>
      </c>
      <c r="C64" s="34" t="s">
        <v>70</v>
      </c>
      <c r="D64" s="33">
        <v>1972</v>
      </c>
      <c r="E64" s="33">
        <v>90</v>
      </c>
      <c r="F64" s="33">
        <v>49</v>
      </c>
      <c r="G64" s="33">
        <v>34</v>
      </c>
      <c r="H64" s="33">
        <f>F64+G64</f>
        <v>83</v>
      </c>
    </row>
    <row r="65" spans="1:8">
      <c r="A65" s="52">
        <f t="shared" si="1"/>
        <v>60</v>
      </c>
      <c r="B65" s="78" t="s">
        <v>51</v>
      </c>
      <c r="C65" s="78" t="s">
        <v>23</v>
      </c>
      <c r="D65" s="79">
        <v>1983</v>
      </c>
      <c r="E65" s="79">
        <v>90</v>
      </c>
      <c r="F65" s="79">
        <v>33</v>
      </c>
      <c r="G65" s="79">
        <v>44</v>
      </c>
      <c r="H65" s="52">
        <f>F65+G65</f>
        <v>77</v>
      </c>
    </row>
    <row r="66" spans="1:8">
      <c r="A66" s="33">
        <f t="shared" si="1"/>
        <v>61</v>
      </c>
      <c r="B66" s="34" t="s">
        <v>127</v>
      </c>
      <c r="C66" s="34" t="s">
        <v>128</v>
      </c>
      <c r="D66" s="33">
        <v>2007</v>
      </c>
      <c r="E66" s="33">
        <v>90</v>
      </c>
      <c r="F66" s="33">
        <v>69</v>
      </c>
      <c r="G66" s="33"/>
      <c r="H66" s="33">
        <f>SUM(F66+G66)</f>
        <v>69</v>
      </c>
    </row>
    <row r="67" spans="1:8">
      <c r="A67" s="33">
        <f t="shared" si="1"/>
        <v>62</v>
      </c>
      <c r="B67" s="34" t="s">
        <v>86</v>
      </c>
      <c r="C67" s="34" t="s">
        <v>87</v>
      </c>
      <c r="D67" s="33">
        <v>1993</v>
      </c>
      <c r="E67" s="33">
        <v>90</v>
      </c>
      <c r="F67" s="33">
        <v>67</v>
      </c>
      <c r="G67" s="33"/>
      <c r="H67" s="33">
        <f>F67+G67</f>
        <v>67</v>
      </c>
    </row>
    <row r="68" spans="1:8">
      <c r="A68" s="33">
        <f t="shared" si="1"/>
        <v>63</v>
      </c>
      <c r="B68" s="56" t="s">
        <v>157</v>
      </c>
      <c r="C68" s="56" t="s">
        <v>40</v>
      </c>
      <c r="D68" s="55">
        <v>2007</v>
      </c>
      <c r="E68" s="55">
        <v>90</v>
      </c>
      <c r="F68" s="55">
        <v>66</v>
      </c>
      <c r="G68" s="55"/>
      <c r="H68" s="33">
        <f>F68+G68</f>
        <v>66</v>
      </c>
    </row>
    <row r="69" spans="1:8">
      <c r="A69" s="33">
        <f t="shared" si="1"/>
        <v>64</v>
      </c>
      <c r="B69" s="56" t="s">
        <v>100</v>
      </c>
      <c r="C69" s="56" t="s">
        <v>21</v>
      </c>
      <c r="D69" s="55">
        <v>1990</v>
      </c>
      <c r="E69" s="55" t="s">
        <v>82</v>
      </c>
      <c r="F69" s="55">
        <v>65</v>
      </c>
      <c r="G69" s="55"/>
      <c r="H69" s="33">
        <f>F69+G69</f>
        <v>65</v>
      </c>
    </row>
    <row r="70" spans="1:8">
      <c r="A70" s="33">
        <f t="shared" si="1"/>
        <v>65</v>
      </c>
      <c r="B70" s="34" t="s">
        <v>124</v>
      </c>
      <c r="C70" s="34" t="s">
        <v>125</v>
      </c>
      <c r="D70" s="33">
        <v>2007</v>
      </c>
      <c r="E70" s="33">
        <v>90</v>
      </c>
      <c r="F70" s="33">
        <v>64</v>
      </c>
      <c r="G70" s="33"/>
      <c r="H70" s="33">
        <f>SUM(F70+G70)</f>
        <v>64</v>
      </c>
    </row>
    <row r="71" spans="1:8">
      <c r="A71" s="33">
        <f t="shared" si="1"/>
        <v>66</v>
      </c>
      <c r="B71" s="34" t="s">
        <v>64</v>
      </c>
      <c r="C71" s="34" t="s">
        <v>65</v>
      </c>
      <c r="D71" s="33">
        <v>2004</v>
      </c>
      <c r="E71" s="33">
        <v>90</v>
      </c>
      <c r="F71" s="33">
        <v>63</v>
      </c>
      <c r="G71" s="33"/>
      <c r="H71" s="33">
        <f>F71+G71</f>
        <v>63</v>
      </c>
    </row>
    <row r="72" spans="1:8">
      <c r="A72" s="33">
        <f t="shared" ref="A72:A76" si="3">A71+1</f>
        <v>67</v>
      </c>
      <c r="B72" s="34" t="s">
        <v>126</v>
      </c>
      <c r="C72" s="34" t="s">
        <v>119</v>
      </c>
      <c r="D72" s="33">
        <v>2007</v>
      </c>
      <c r="E72" s="33">
        <v>90</v>
      </c>
      <c r="F72" s="33">
        <v>61</v>
      </c>
      <c r="G72" s="33"/>
      <c r="H72" s="33">
        <f>SUM(F72+G72)</f>
        <v>61</v>
      </c>
    </row>
    <row r="73" spans="1:8">
      <c r="A73" s="33">
        <f t="shared" si="3"/>
        <v>68</v>
      </c>
      <c r="B73" s="34" t="s">
        <v>88</v>
      </c>
      <c r="C73" s="34" t="s">
        <v>89</v>
      </c>
      <c r="D73" s="33">
        <v>1999</v>
      </c>
      <c r="E73" s="33">
        <v>90</v>
      </c>
      <c r="F73" s="33">
        <v>58</v>
      </c>
      <c r="G73" s="33"/>
      <c r="H73" s="33">
        <f>F73+G73</f>
        <v>58</v>
      </c>
    </row>
    <row r="74" spans="1:8">
      <c r="A74" s="33">
        <f t="shared" si="3"/>
        <v>69</v>
      </c>
      <c r="B74" s="56" t="s">
        <v>53</v>
      </c>
      <c r="C74" s="56" t="s">
        <v>38</v>
      </c>
      <c r="D74" s="55">
        <v>2007</v>
      </c>
      <c r="E74" s="55">
        <v>90</v>
      </c>
      <c r="F74" s="55">
        <v>53</v>
      </c>
      <c r="G74" s="55"/>
      <c r="H74" s="33">
        <f>F74+G74</f>
        <v>53</v>
      </c>
    </row>
    <row r="75" spans="1:8">
      <c r="A75" s="52">
        <f t="shared" si="3"/>
        <v>70</v>
      </c>
      <c r="B75" s="53" t="s">
        <v>115</v>
      </c>
      <c r="C75" s="53" t="s">
        <v>61</v>
      </c>
      <c r="D75" s="52">
        <v>1966</v>
      </c>
      <c r="E75" s="52">
        <v>90</v>
      </c>
      <c r="F75" s="52">
        <v>20</v>
      </c>
      <c r="G75" s="52">
        <v>28</v>
      </c>
      <c r="H75" s="52">
        <f>SUM(F75+G75)</f>
        <v>48</v>
      </c>
    </row>
    <row r="76" spans="1:8">
      <c r="A76" s="33">
        <f t="shared" si="3"/>
        <v>71</v>
      </c>
      <c r="B76" s="56" t="s">
        <v>51</v>
      </c>
      <c r="C76" s="56" t="s">
        <v>25</v>
      </c>
      <c r="D76" s="55">
        <v>2008</v>
      </c>
      <c r="E76" s="55">
        <v>90</v>
      </c>
      <c r="F76" s="55">
        <v>40</v>
      </c>
      <c r="G76" s="55"/>
      <c r="H76" s="33">
        <f>F76+G76</f>
        <v>40</v>
      </c>
    </row>
  </sheetData>
  <sortState xmlns:xlrd2="http://schemas.microsoft.com/office/spreadsheetml/2017/richdata2" ref="B7:H76">
    <sortCondition descending="1" ref="H7:H76"/>
    <sortCondition descending="1" ref="F7:F76"/>
    <sortCondition ref="D7:D76"/>
  </sortState>
  <mergeCells count="3">
    <mergeCell ref="A1:B4"/>
    <mergeCell ref="C2:G3"/>
    <mergeCell ref="D4:F4"/>
  </mergeCells>
  <pageMargins left="0.7" right="0.7" top="0.78740157499999996" bottom="0.78740157499999996" header="0.3" footer="0.3"/>
  <headerFooter>
    <oddFooter xml:space="preserve">&amp;C_x000D_&amp;1#&amp;"Calibri"&amp;8&amp;K000000 PMI Internal 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17733-9053-4E65-9A50-41597FC97307}">
  <sheetPr>
    <tabColor theme="8" tint="0.59999389629810485"/>
  </sheetPr>
  <dimension ref="A1:F76"/>
  <sheetViews>
    <sheetView topLeftCell="A7" workbookViewId="0">
      <selection activeCell="F17" sqref="F17"/>
    </sheetView>
  </sheetViews>
  <sheetFormatPr baseColWidth="10" defaultColWidth="10.59765625" defaultRowHeight="18.3"/>
  <cols>
    <col min="1" max="1" width="10.84765625" style="45"/>
    <col min="2" max="2" width="13.5" bestFit="1" customWidth="1"/>
    <col min="3" max="3" width="14.34765625" bestFit="1" customWidth="1"/>
    <col min="4" max="6" width="10.84765625" style="42"/>
  </cols>
  <sheetData>
    <row r="1" spans="1:6">
      <c r="A1" s="192"/>
      <c r="B1" s="192"/>
      <c r="D1"/>
      <c r="E1" s="58"/>
      <c r="F1" s="58"/>
    </row>
    <row r="2" spans="1:6" ht="15.6">
      <c r="A2" s="192"/>
      <c r="B2" s="192"/>
      <c r="C2" s="193" t="s">
        <v>195</v>
      </c>
      <c r="D2" s="193"/>
      <c r="E2" s="193"/>
      <c r="F2" s="193"/>
    </row>
    <row r="3" spans="1:6" ht="15.6">
      <c r="A3" s="192"/>
      <c r="B3" s="192"/>
      <c r="C3" s="193"/>
      <c r="D3" s="193"/>
      <c r="E3" s="193"/>
      <c r="F3" s="193"/>
    </row>
    <row r="4" spans="1:6" ht="23.1">
      <c r="A4" s="192"/>
      <c r="B4" s="192"/>
      <c r="D4" s="95" t="s">
        <v>199</v>
      </c>
      <c r="E4" s="100"/>
      <c r="F4" s="100"/>
    </row>
    <row r="5" spans="1:6">
      <c r="A5" s="99" t="s">
        <v>161</v>
      </c>
      <c r="B5" s="99" t="s">
        <v>160</v>
      </c>
      <c r="C5" s="99" t="s">
        <v>159</v>
      </c>
      <c r="D5" s="99" t="s">
        <v>158</v>
      </c>
      <c r="E5" s="99" t="s">
        <v>0</v>
      </c>
      <c r="F5" s="99" t="s">
        <v>9</v>
      </c>
    </row>
    <row r="6" spans="1:6">
      <c r="A6" s="33">
        <v>1</v>
      </c>
      <c r="B6" s="56" t="s">
        <v>50</v>
      </c>
      <c r="C6" s="56" t="s">
        <v>29</v>
      </c>
      <c r="D6" s="55">
        <v>1964</v>
      </c>
      <c r="E6" s="55" t="s">
        <v>66</v>
      </c>
      <c r="F6" s="55">
        <v>76</v>
      </c>
    </row>
    <row r="7" spans="1:6">
      <c r="A7" s="33">
        <f>A6+1</f>
        <v>2</v>
      </c>
      <c r="B7" s="34" t="s">
        <v>120</v>
      </c>
      <c r="C7" s="34" t="s">
        <v>121</v>
      </c>
      <c r="D7" s="33">
        <v>1990</v>
      </c>
      <c r="E7" s="33">
        <v>90</v>
      </c>
      <c r="F7" s="33">
        <v>75</v>
      </c>
    </row>
    <row r="8" spans="1:6">
      <c r="A8" s="33">
        <f t="shared" ref="A8:A71" si="0">A7+1</f>
        <v>3</v>
      </c>
      <c r="B8" s="56" t="s">
        <v>102</v>
      </c>
      <c r="C8" s="56" t="s">
        <v>20</v>
      </c>
      <c r="D8" s="55">
        <v>1962</v>
      </c>
      <c r="E8" s="55" t="s">
        <v>82</v>
      </c>
      <c r="F8" s="55">
        <v>74</v>
      </c>
    </row>
    <row r="9" spans="1:6">
      <c r="A9" s="33">
        <f t="shared" si="0"/>
        <v>4</v>
      </c>
      <c r="B9" s="56" t="s">
        <v>95</v>
      </c>
      <c r="C9" s="56" t="s">
        <v>96</v>
      </c>
      <c r="D9" s="55">
        <v>1968</v>
      </c>
      <c r="E9" s="55">
        <v>90</v>
      </c>
      <c r="F9" s="55">
        <v>74</v>
      </c>
    </row>
    <row r="10" spans="1:6">
      <c r="A10" s="33">
        <f t="shared" si="0"/>
        <v>5</v>
      </c>
      <c r="B10" s="34" t="s">
        <v>138</v>
      </c>
      <c r="C10" s="34" t="s">
        <v>139</v>
      </c>
      <c r="D10" s="33">
        <v>1951</v>
      </c>
      <c r="E10" s="33" t="s">
        <v>137</v>
      </c>
      <c r="F10" s="33">
        <v>73</v>
      </c>
    </row>
    <row r="11" spans="1:6">
      <c r="A11" s="33">
        <f t="shared" si="0"/>
        <v>6</v>
      </c>
      <c r="B11" s="56" t="s">
        <v>55</v>
      </c>
      <c r="C11" s="56" t="s">
        <v>19</v>
      </c>
      <c r="D11" s="55">
        <v>1964</v>
      </c>
      <c r="E11" s="55" t="s">
        <v>66</v>
      </c>
      <c r="F11" s="55">
        <v>73</v>
      </c>
    </row>
    <row r="12" spans="1:6">
      <c r="A12" s="33">
        <f t="shared" si="0"/>
        <v>7</v>
      </c>
      <c r="B12" s="56" t="s">
        <v>46</v>
      </c>
      <c r="C12" s="56" t="s">
        <v>28</v>
      </c>
      <c r="D12" s="55">
        <v>1962</v>
      </c>
      <c r="E12" s="55" t="s">
        <v>66</v>
      </c>
      <c r="F12" s="55">
        <v>72</v>
      </c>
    </row>
    <row r="13" spans="1:6">
      <c r="A13" s="33">
        <f t="shared" si="0"/>
        <v>8</v>
      </c>
      <c r="B13" s="34" t="s">
        <v>67</v>
      </c>
      <c r="C13" s="34" t="s">
        <v>73</v>
      </c>
      <c r="D13" s="33">
        <v>1963</v>
      </c>
      <c r="E13" s="33">
        <v>90</v>
      </c>
      <c r="F13" s="33">
        <v>72</v>
      </c>
    </row>
    <row r="14" spans="1:6">
      <c r="A14" s="33">
        <f t="shared" si="0"/>
        <v>9</v>
      </c>
      <c r="B14" s="34" t="s">
        <v>131</v>
      </c>
      <c r="C14" s="34" t="s">
        <v>133</v>
      </c>
      <c r="D14" s="33">
        <v>1965</v>
      </c>
      <c r="E14" s="33">
        <v>57</v>
      </c>
      <c r="F14" s="33">
        <v>72</v>
      </c>
    </row>
    <row r="15" spans="1:6">
      <c r="A15" s="52">
        <f t="shared" si="0"/>
        <v>10</v>
      </c>
      <c r="B15" s="53" t="s">
        <v>135</v>
      </c>
      <c r="C15" s="53" t="s">
        <v>136</v>
      </c>
      <c r="D15" s="52">
        <v>1966</v>
      </c>
      <c r="E15" s="52" t="s">
        <v>137</v>
      </c>
      <c r="F15" s="52">
        <v>72</v>
      </c>
    </row>
    <row r="16" spans="1:6">
      <c r="A16" s="33">
        <f t="shared" si="0"/>
        <v>11</v>
      </c>
      <c r="B16" s="56" t="s">
        <v>100</v>
      </c>
      <c r="C16" s="56" t="s">
        <v>103</v>
      </c>
      <c r="D16" s="55">
        <v>1977</v>
      </c>
      <c r="E16" s="55" t="s">
        <v>82</v>
      </c>
      <c r="F16" s="55">
        <v>72</v>
      </c>
    </row>
    <row r="17" spans="1:6">
      <c r="A17" s="33">
        <f t="shared" si="0"/>
        <v>12</v>
      </c>
      <c r="B17" s="34" t="s">
        <v>116</v>
      </c>
      <c r="C17" s="34" t="s">
        <v>118</v>
      </c>
      <c r="D17" s="33">
        <v>1969</v>
      </c>
      <c r="E17" s="33">
        <v>90</v>
      </c>
      <c r="F17" s="33">
        <v>70</v>
      </c>
    </row>
    <row r="18" spans="1:6">
      <c r="A18" s="33">
        <f t="shared" si="0"/>
        <v>13</v>
      </c>
      <c r="B18" s="56" t="s">
        <v>94</v>
      </c>
      <c r="C18" s="56" t="s">
        <v>39</v>
      </c>
      <c r="D18" s="55">
        <v>1976</v>
      </c>
      <c r="E18" s="55">
        <v>90</v>
      </c>
      <c r="F18" s="55">
        <v>70</v>
      </c>
    </row>
    <row r="19" spans="1:6">
      <c r="A19" s="33">
        <f t="shared" si="0"/>
        <v>14</v>
      </c>
      <c r="B19" s="34" t="s">
        <v>178</v>
      </c>
      <c r="C19" s="34" t="s">
        <v>182</v>
      </c>
      <c r="D19" s="33">
        <v>1989</v>
      </c>
      <c r="E19" s="33" t="s">
        <v>176</v>
      </c>
      <c r="F19" s="33">
        <v>69</v>
      </c>
    </row>
    <row r="20" spans="1:6">
      <c r="A20" s="33">
        <f t="shared" si="0"/>
        <v>15</v>
      </c>
      <c r="B20" s="34" t="s">
        <v>127</v>
      </c>
      <c r="C20" s="34" t="s">
        <v>128</v>
      </c>
      <c r="D20" s="33">
        <v>2007</v>
      </c>
      <c r="E20" s="33">
        <v>90</v>
      </c>
      <c r="F20" s="33">
        <v>69</v>
      </c>
    </row>
    <row r="21" spans="1:6">
      <c r="A21" s="33">
        <f t="shared" si="0"/>
        <v>16</v>
      </c>
      <c r="B21" s="34" t="s">
        <v>60</v>
      </c>
      <c r="C21" s="34" t="s">
        <v>171</v>
      </c>
      <c r="D21" s="33">
        <v>1954</v>
      </c>
      <c r="E21" s="33" t="s">
        <v>66</v>
      </c>
      <c r="F21" s="33">
        <v>68</v>
      </c>
    </row>
    <row r="22" spans="1:6">
      <c r="A22" s="33">
        <f t="shared" si="0"/>
        <v>17</v>
      </c>
      <c r="B22" s="56" t="s">
        <v>97</v>
      </c>
      <c r="C22" s="56" t="s">
        <v>98</v>
      </c>
      <c r="D22" s="55">
        <v>1960</v>
      </c>
      <c r="E22" s="55" t="s">
        <v>66</v>
      </c>
      <c r="F22" s="55">
        <v>68</v>
      </c>
    </row>
    <row r="23" spans="1:6">
      <c r="A23" s="33">
        <f t="shared" si="0"/>
        <v>18</v>
      </c>
      <c r="B23" s="56" t="s">
        <v>47</v>
      </c>
      <c r="C23" s="56" t="s">
        <v>32</v>
      </c>
      <c r="D23" s="55">
        <v>1966</v>
      </c>
      <c r="E23" s="55">
        <v>90</v>
      </c>
      <c r="F23" s="55">
        <v>68</v>
      </c>
    </row>
    <row r="24" spans="1:6">
      <c r="A24" s="33">
        <f t="shared" si="0"/>
        <v>19</v>
      </c>
      <c r="B24" s="34" t="s">
        <v>174</v>
      </c>
      <c r="C24" s="34" t="s">
        <v>175</v>
      </c>
      <c r="D24" s="33">
        <v>1974</v>
      </c>
      <c r="E24" s="33" t="s">
        <v>176</v>
      </c>
      <c r="F24" s="33">
        <v>67</v>
      </c>
    </row>
    <row r="25" spans="1:6">
      <c r="A25" s="52">
        <f t="shared" si="0"/>
        <v>20</v>
      </c>
      <c r="B25" s="53" t="s">
        <v>140</v>
      </c>
      <c r="C25" s="53" t="s">
        <v>141</v>
      </c>
      <c r="D25" s="52">
        <v>1992</v>
      </c>
      <c r="E25" s="52">
        <v>90</v>
      </c>
      <c r="F25" s="52">
        <v>67</v>
      </c>
    </row>
    <row r="26" spans="1:6">
      <c r="A26" s="33">
        <f t="shared" si="0"/>
        <v>21</v>
      </c>
      <c r="B26" s="34" t="s">
        <v>86</v>
      </c>
      <c r="C26" s="34" t="s">
        <v>87</v>
      </c>
      <c r="D26" s="33">
        <v>1993</v>
      </c>
      <c r="E26" s="33">
        <v>90</v>
      </c>
      <c r="F26" s="33">
        <v>67</v>
      </c>
    </row>
    <row r="27" spans="1:6">
      <c r="A27" s="33">
        <f t="shared" si="0"/>
        <v>22</v>
      </c>
      <c r="B27" s="56" t="s">
        <v>166</v>
      </c>
      <c r="C27" s="56" t="s">
        <v>167</v>
      </c>
      <c r="D27" s="55"/>
      <c r="E27" s="55" t="s">
        <v>66</v>
      </c>
      <c r="F27" s="55">
        <v>67</v>
      </c>
    </row>
    <row r="28" spans="1:6">
      <c r="A28" s="33">
        <f t="shared" si="0"/>
        <v>23</v>
      </c>
      <c r="B28" s="34" t="s">
        <v>144</v>
      </c>
      <c r="C28" s="34" t="s">
        <v>145</v>
      </c>
      <c r="D28" s="33">
        <v>2002</v>
      </c>
      <c r="E28" s="33">
        <v>90</v>
      </c>
      <c r="F28" s="33">
        <v>66</v>
      </c>
    </row>
    <row r="29" spans="1:6">
      <c r="A29" s="33">
        <f t="shared" si="0"/>
        <v>24</v>
      </c>
      <c r="B29" s="56" t="s">
        <v>157</v>
      </c>
      <c r="C29" s="56" t="s">
        <v>40</v>
      </c>
      <c r="D29" s="55">
        <v>2007</v>
      </c>
      <c r="E29" s="55">
        <v>90</v>
      </c>
      <c r="F29" s="55">
        <v>66</v>
      </c>
    </row>
    <row r="30" spans="1:6">
      <c r="A30" s="33">
        <f t="shared" si="0"/>
        <v>25</v>
      </c>
      <c r="B30" s="56" t="s">
        <v>86</v>
      </c>
      <c r="C30" s="56" t="s">
        <v>24</v>
      </c>
      <c r="D30" s="55">
        <v>1941</v>
      </c>
      <c r="E30" s="55" t="s">
        <v>82</v>
      </c>
      <c r="F30" s="55">
        <v>65</v>
      </c>
    </row>
    <row r="31" spans="1:6">
      <c r="A31" s="33">
        <f t="shared" si="0"/>
        <v>26</v>
      </c>
      <c r="B31" s="56" t="s">
        <v>93</v>
      </c>
      <c r="C31" s="56" t="s">
        <v>18</v>
      </c>
      <c r="D31" s="55">
        <v>1967</v>
      </c>
      <c r="E31" s="55" t="s">
        <v>82</v>
      </c>
      <c r="F31" s="55">
        <v>65</v>
      </c>
    </row>
    <row r="32" spans="1:6">
      <c r="A32" s="33">
        <f t="shared" si="0"/>
        <v>27</v>
      </c>
      <c r="B32" s="56" t="s">
        <v>100</v>
      </c>
      <c r="C32" s="56" t="s">
        <v>21</v>
      </c>
      <c r="D32" s="55">
        <v>1990</v>
      </c>
      <c r="E32" s="55" t="s">
        <v>82</v>
      </c>
      <c r="F32" s="55">
        <v>65</v>
      </c>
    </row>
    <row r="33" spans="1:6">
      <c r="A33" s="33">
        <f t="shared" si="0"/>
        <v>28</v>
      </c>
      <c r="B33" s="56" t="s">
        <v>99</v>
      </c>
      <c r="C33" s="56" t="s">
        <v>37</v>
      </c>
      <c r="D33" s="55">
        <v>1964</v>
      </c>
      <c r="E33" s="55" t="s">
        <v>66</v>
      </c>
      <c r="F33" s="55">
        <v>64</v>
      </c>
    </row>
    <row r="34" spans="1:6">
      <c r="A34" s="33">
        <f t="shared" si="0"/>
        <v>29</v>
      </c>
      <c r="B34" s="34" t="s">
        <v>116</v>
      </c>
      <c r="C34" s="34" t="s">
        <v>117</v>
      </c>
      <c r="D34" s="33">
        <v>1971</v>
      </c>
      <c r="E34" s="33">
        <v>90</v>
      </c>
      <c r="F34" s="33">
        <v>64</v>
      </c>
    </row>
    <row r="35" spans="1:6">
      <c r="A35" s="52">
        <f t="shared" si="0"/>
        <v>30</v>
      </c>
      <c r="B35" s="53" t="s">
        <v>124</v>
      </c>
      <c r="C35" s="53" t="s">
        <v>125</v>
      </c>
      <c r="D35" s="52">
        <v>2007</v>
      </c>
      <c r="E35" s="52">
        <v>90</v>
      </c>
      <c r="F35" s="52">
        <v>64</v>
      </c>
    </row>
    <row r="36" spans="1:6">
      <c r="A36" s="33">
        <f t="shared" si="0"/>
        <v>31</v>
      </c>
      <c r="B36" s="56" t="s">
        <v>54</v>
      </c>
      <c r="C36" s="56" t="s">
        <v>41</v>
      </c>
      <c r="D36" s="55">
        <v>1989</v>
      </c>
      <c r="E36" s="55">
        <v>90</v>
      </c>
      <c r="F36" s="55">
        <v>63</v>
      </c>
    </row>
    <row r="37" spans="1:6">
      <c r="A37" s="33">
        <f t="shared" si="0"/>
        <v>32</v>
      </c>
      <c r="B37" s="34" t="s">
        <v>62</v>
      </c>
      <c r="C37" s="34" t="s">
        <v>63</v>
      </c>
      <c r="D37" s="33">
        <v>1996</v>
      </c>
      <c r="E37" s="33">
        <v>90</v>
      </c>
      <c r="F37" s="33">
        <v>63</v>
      </c>
    </row>
    <row r="38" spans="1:6">
      <c r="A38" s="33">
        <f t="shared" si="0"/>
        <v>33</v>
      </c>
      <c r="B38" s="34" t="s">
        <v>60</v>
      </c>
      <c r="C38" s="34" t="s">
        <v>61</v>
      </c>
      <c r="D38" s="33">
        <v>1998</v>
      </c>
      <c r="E38" s="33">
        <v>90</v>
      </c>
      <c r="F38" s="33">
        <v>63</v>
      </c>
    </row>
    <row r="39" spans="1:6">
      <c r="A39" s="33">
        <f t="shared" si="0"/>
        <v>34</v>
      </c>
      <c r="B39" s="34" t="s">
        <v>64</v>
      </c>
      <c r="C39" s="34" t="s">
        <v>65</v>
      </c>
      <c r="D39" s="33">
        <v>2004</v>
      </c>
      <c r="E39" s="33">
        <v>90</v>
      </c>
      <c r="F39" s="33">
        <v>63</v>
      </c>
    </row>
    <row r="40" spans="1:6">
      <c r="A40" s="33">
        <f t="shared" si="0"/>
        <v>35</v>
      </c>
      <c r="B40" s="56" t="s">
        <v>92</v>
      </c>
      <c r="C40" s="56" t="s">
        <v>27</v>
      </c>
      <c r="D40" s="55">
        <v>1967</v>
      </c>
      <c r="E40" s="55" t="s">
        <v>66</v>
      </c>
      <c r="F40" s="55">
        <v>62</v>
      </c>
    </row>
    <row r="41" spans="1:6">
      <c r="A41" s="33">
        <f t="shared" si="0"/>
        <v>36</v>
      </c>
      <c r="B41" s="56" t="s">
        <v>101</v>
      </c>
      <c r="C41" s="56" t="s">
        <v>103</v>
      </c>
      <c r="D41" s="55">
        <v>1977</v>
      </c>
      <c r="E41" s="55">
        <v>90</v>
      </c>
      <c r="F41" s="55">
        <v>62</v>
      </c>
    </row>
    <row r="42" spans="1:6">
      <c r="A42" s="33">
        <f t="shared" si="0"/>
        <v>37</v>
      </c>
      <c r="B42" s="56" t="s">
        <v>51</v>
      </c>
      <c r="C42" s="74" t="s">
        <v>155</v>
      </c>
      <c r="D42" s="55">
        <v>1978</v>
      </c>
      <c r="E42" s="55" t="s">
        <v>66</v>
      </c>
      <c r="F42" s="55">
        <v>62</v>
      </c>
    </row>
    <row r="43" spans="1:6">
      <c r="A43" s="33">
        <f t="shared" si="0"/>
        <v>38</v>
      </c>
      <c r="B43" s="34" t="s">
        <v>152</v>
      </c>
      <c r="C43" s="34" t="s">
        <v>79</v>
      </c>
      <c r="D43" s="33">
        <v>1981</v>
      </c>
      <c r="E43" s="33">
        <v>90</v>
      </c>
      <c r="F43" s="33">
        <v>62</v>
      </c>
    </row>
    <row r="44" spans="1:6">
      <c r="A44" s="33">
        <f t="shared" si="0"/>
        <v>39</v>
      </c>
      <c r="B44" s="34" t="s">
        <v>67</v>
      </c>
      <c r="C44" s="34" t="s">
        <v>72</v>
      </c>
      <c r="D44" s="33">
        <v>1997</v>
      </c>
      <c r="E44" s="33">
        <v>90</v>
      </c>
      <c r="F44" s="33">
        <v>62</v>
      </c>
    </row>
    <row r="45" spans="1:6">
      <c r="A45" s="52">
        <f t="shared" si="0"/>
        <v>40</v>
      </c>
      <c r="B45" s="53" t="s">
        <v>122</v>
      </c>
      <c r="C45" s="53" t="s">
        <v>123</v>
      </c>
      <c r="D45" s="52">
        <v>2007</v>
      </c>
      <c r="E45" s="52">
        <v>90</v>
      </c>
      <c r="F45" s="52">
        <v>62</v>
      </c>
    </row>
    <row r="46" spans="1:6">
      <c r="A46" s="33">
        <f t="shared" si="0"/>
        <v>41</v>
      </c>
      <c r="B46" s="34" t="s">
        <v>74</v>
      </c>
      <c r="C46" s="34" t="s">
        <v>75</v>
      </c>
      <c r="D46" s="33">
        <v>1952</v>
      </c>
      <c r="E46" s="33">
        <v>57</v>
      </c>
      <c r="F46" s="33">
        <v>61</v>
      </c>
    </row>
    <row r="47" spans="1:6">
      <c r="A47" s="33">
        <f t="shared" si="0"/>
        <v>42</v>
      </c>
      <c r="B47" s="56" t="s">
        <v>48</v>
      </c>
      <c r="C47" s="56" t="s">
        <v>34</v>
      </c>
      <c r="D47" s="55">
        <v>1971</v>
      </c>
      <c r="E47" s="55">
        <v>90</v>
      </c>
      <c r="F47" s="55">
        <v>61</v>
      </c>
    </row>
    <row r="48" spans="1:6">
      <c r="A48" s="33">
        <f t="shared" si="0"/>
        <v>43</v>
      </c>
      <c r="B48" s="34" t="s">
        <v>126</v>
      </c>
      <c r="C48" s="34" t="s">
        <v>119</v>
      </c>
      <c r="D48" s="33">
        <v>2007</v>
      </c>
      <c r="E48" s="33">
        <v>90</v>
      </c>
      <c r="F48" s="33">
        <v>61</v>
      </c>
    </row>
    <row r="49" spans="1:6">
      <c r="A49" s="33">
        <f t="shared" si="0"/>
        <v>44</v>
      </c>
      <c r="B49" s="34" t="s">
        <v>131</v>
      </c>
      <c r="C49" s="34" t="s">
        <v>132</v>
      </c>
      <c r="D49" s="33">
        <v>1972</v>
      </c>
      <c r="E49" s="33">
        <v>90</v>
      </c>
      <c r="F49" s="33">
        <v>60</v>
      </c>
    </row>
    <row r="50" spans="1:6">
      <c r="A50" s="33">
        <f t="shared" si="0"/>
        <v>45</v>
      </c>
      <c r="B50" s="56" t="s">
        <v>153</v>
      </c>
      <c r="C50" s="56" t="s">
        <v>154</v>
      </c>
      <c r="D50" s="55">
        <v>1978</v>
      </c>
      <c r="E50" s="55" t="s">
        <v>82</v>
      </c>
      <c r="F50" s="55">
        <v>60</v>
      </c>
    </row>
    <row r="51" spans="1:6">
      <c r="A51" s="33">
        <f t="shared" si="0"/>
        <v>46</v>
      </c>
      <c r="B51" s="34" t="s">
        <v>90</v>
      </c>
      <c r="C51" s="34" t="s">
        <v>91</v>
      </c>
      <c r="D51" s="33">
        <v>1983</v>
      </c>
      <c r="E51" s="33">
        <v>90</v>
      </c>
      <c r="F51" s="33">
        <v>59</v>
      </c>
    </row>
    <row r="52" spans="1:6">
      <c r="A52" s="33">
        <f t="shared" si="0"/>
        <v>47</v>
      </c>
      <c r="B52" s="56" t="s">
        <v>97</v>
      </c>
      <c r="C52" s="56" t="s">
        <v>26</v>
      </c>
      <c r="D52" s="55">
        <v>1966</v>
      </c>
      <c r="E52" s="55" t="s">
        <v>66</v>
      </c>
      <c r="F52" s="55">
        <v>58</v>
      </c>
    </row>
    <row r="53" spans="1:6">
      <c r="A53" s="33">
        <f t="shared" si="0"/>
        <v>48</v>
      </c>
      <c r="B53" s="34" t="s">
        <v>88</v>
      </c>
      <c r="C53" s="34" t="s">
        <v>89</v>
      </c>
      <c r="D53" s="33">
        <v>1999</v>
      </c>
      <c r="E53" s="33">
        <v>90</v>
      </c>
      <c r="F53" s="33">
        <v>58</v>
      </c>
    </row>
    <row r="54" spans="1:6">
      <c r="A54" s="33">
        <f t="shared" si="0"/>
        <v>49</v>
      </c>
      <c r="B54" s="34" t="s">
        <v>178</v>
      </c>
      <c r="C54" s="34" t="s">
        <v>180</v>
      </c>
      <c r="D54" s="33">
        <v>1994</v>
      </c>
      <c r="E54" s="33">
        <v>90</v>
      </c>
      <c r="F54" s="33">
        <v>57</v>
      </c>
    </row>
    <row r="55" spans="1:6">
      <c r="A55" s="52">
        <f t="shared" si="0"/>
        <v>50</v>
      </c>
      <c r="B55" s="78" t="s">
        <v>102</v>
      </c>
      <c r="C55" s="78" t="s">
        <v>91</v>
      </c>
      <c r="D55" s="79">
        <v>1994</v>
      </c>
      <c r="E55" s="79">
        <v>90</v>
      </c>
      <c r="F55" s="79">
        <v>57</v>
      </c>
    </row>
    <row r="56" spans="1:6">
      <c r="A56" s="33">
        <f t="shared" si="0"/>
        <v>51</v>
      </c>
      <c r="B56" s="56" t="s">
        <v>50</v>
      </c>
      <c r="C56" s="56" t="s">
        <v>35</v>
      </c>
      <c r="D56" s="55">
        <v>2006</v>
      </c>
      <c r="E56" s="55">
        <v>90</v>
      </c>
      <c r="F56" s="55">
        <v>57</v>
      </c>
    </row>
    <row r="57" spans="1:6">
      <c r="A57" s="33">
        <f t="shared" si="0"/>
        <v>52</v>
      </c>
      <c r="B57" s="34" t="s">
        <v>179</v>
      </c>
      <c r="C57" s="34" t="s">
        <v>70</v>
      </c>
      <c r="D57" s="33">
        <v>1962</v>
      </c>
      <c r="E57" s="33">
        <v>90</v>
      </c>
      <c r="F57" s="33">
        <v>55</v>
      </c>
    </row>
    <row r="58" spans="1:6">
      <c r="A58" s="33">
        <f t="shared" si="0"/>
        <v>53</v>
      </c>
      <c r="B58" s="34" t="s">
        <v>146</v>
      </c>
      <c r="C58" s="34" t="s">
        <v>147</v>
      </c>
      <c r="D58" s="33">
        <v>1985</v>
      </c>
      <c r="E58" s="33">
        <v>90</v>
      </c>
      <c r="F58" s="33">
        <v>55</v>
      </c>
    </row>
    <row r="59" spans="1:6">
      <c r="A59" s="33">
        <f t="shared" si="0"/>
        <v>54</v>
      </c>
      <c r="B59" s="34" t="s">
        <v>178</v>
      </c>
      <c r="C59" s="34" t="s">
        <v>103</v>
      </c>
      <c r="D59" s="33">
        <v>1992</v>
      </c>
      <c r="E59" s="33">
        <v>90</v>
      </c>
      <c r="F59" s="33">
        <v>55</v>
      </c>
    </row>
    <row r="60" spans="1:6">
      <c r="A60" s="33">
        <f t="shared" si="0"/>
        <v>55</v>
      </c>
      <c r="B60" s="56" t="s">
        <v>93</v>
      </c>
      <c r="C60" s="56" t="s">
        <v>33</v>
      </c>
      <c r="D60" s="55">
        <v>1993</v>
      </c>
      <c r="E60" s="55">
        <v>90</v>
      </c>
      <c r="F60" s="55">
        <v>55</v>
      </c>
    </row>
    <row r="61" spans="1:6">
      <c r="A61" s="33">
        <f t="shared" si="0"/>
        <v>56</v>
      </c>
      <c r="B61" s="34" t="s">
        <v>64</v>
      </c>
      <c r="C61" s="34" t="s">
        <v>71</v>
      </c>
      <c r="D61" s="33">
        <v>1968</v>
      </c>
      <c r="E61" s="33">
        <v>90</v>
      </c>
      <c r="F61" s="33">
        <v>54</v>
      </c>
    </row>
    <row r="62" spans="1:6">
      <c r="A62" s="33">
        <f t="shared" si="0"/>
        <v>57</v>
      </c>
      <c r="B62" s="56" t="s">
        <v>49</v>
      </c>
      <c r="C62" s="56" t="s">
        <v>22</v>
      </c>
      <c r="D62" s="55">
        <v>1969</v>
      </c>
      <c r="E62" s="55">
        <v>90</v>
      </c>
      <c r="F62" s="55">
        <v>54</v>
      </c>
    </row>
    <row r="63" spans="1:6">
      <c r="A63" s="33">
        <f t="shared" si="0"/>
        <v>58</v>
      </c>
      <c r="B63" s="34" t="s">
        <v>178</v>
      </c>
      <c r="C63" s="34" t="s">
        <v>181</v>
      </c>
      <c r="D63" s="33">
        <v>1960</v>
      </c>
      <c r="E63" s="33">
        <v>90</v>
      </c>
      <c r="F63" s="33">
        <v>53</v>
      </c>
    </row>
    <row r="64" spans="1:6">
      <c r="A64" s="33">
        <f t="shared" si="0"/>
        <v>59</v>
      </c>
      <c r="B64" s="56" t="s">
        <v>53</v>
      </c>
      <c r="C64" s="56" t="s">
        <v>38</v>
      </c>
      <c r="D64" s="55">
        <v>2007</v>
      </c>
      <c r="E64" s="55">
        <v>90</v>
      </c>
      <c r="F64" s="55">
        <v>53</v>
      </c>
    </row>
    <row r="65" spans="1:6">
      <c r="A65" s="52">
        <f t="shared" si="0"/>
        <v>60</v>
      </c>
      <c r="B65" s="53" t="s">
        <v>113</v>
      </c>
      <c r="C65" s="53" t="s">
        <v>114</v>
      </c>
      <c r="D65" s="52">
        <v>1967</v>
      </c>
      <c r="E65" s="52">
        <v>90</v>
      </c>
      <c r="F65" s="52">
        <v>52</v>
      </c>
    </row>
    <row r="66" spans="1:6">
      <c r="A66" s="33">
        <f t="shared" si="0"/>
        <v>61</v>
      </c>
      <c r="B66" s="34" t="s">
        <v>174</v>
      </c>
      <c r="C66" s="34" t="s">
        <v>177</v>
      </c>
      <c r="D66" s="33">
        <v>1977</v>
      </c>
      <c r="E66" s="33">
        <v>90</v>
      </c>
      <c r="F66" s="33">
        <v>52</v>
      </c>
    </row>
    <row r="67" spans="1:6">
      <c r="A67" s="33">
        <f t="shared" si="0"/>
        <v>62</v>
      </c>
      <c r="B67" s="56" t="s">
        <v>52</v>
      </c>
      <c r="C67" s="56" t="s">
        <v>42</v>
      </c>
      <c r="D67" s="55">
        <v>2006</v>
      </c>
      <c r="E67" s="55">
        <v>90</v>
      </c>
      <c r="F67" s="55">
        <v>52</v>
      </c>
    </row>
    <row r="68" spans="1:6">
      <c r="A68" s="33">
        <f t="shared" si="0"/>
        <v>63</v>
      </c>
      <c r="B68" s="34" t="s">
        <v>67</v>
      </c>
      <c r="C68" s="34" t="s">
        <v>68</v>
      </c>
      <c r="D68" s="33">
        <v>1961</v>
      </c>
      <c r="E68" s="33">
        <v>90</v>
      </c>
      <c r="F68" s="33">
        <v>50</v>
      </c>
    </row>
    <row r="69" spans="1:6">
      <c r="A69" s="33">
        <f t="shared" si="0"/>
        <v>64</v>
      </c>
      <c r="B69" s="34" t="s">
        <v>69</v>
      </c>
      <c r="C69" s="34" t="s">
        <v>70</v>
      </c>
      <c r="D69" s="33">
        <v>1972</v>
      </c>
      <c r="E69" s="33">
        <v>90</v>
      </c>
      <c r="F69" s="33">
        <v>49</v>
      </c>
    </row>
    <row r="70" spans="1:6">
      <c r="A70" s="33">
        <f t="shared" si="0"/>
        <v>65</v>
      </c>
      <c r="B70" s="41" t="s">
        <v>156</v>
      </c>
      <c r="C70" s="56" t="s">
        <v>17</v>
      </c>
      <c r="D70" s="55">
        <v>2004</v>
      </c>
      <c r="E70" s="55">
        <v>90</v>
      </c>
      <c r="F70" s="55">
        <v>49</v>
      </c>
    </row>
    <row r="71" spans="1:6">
      <c r="A71" s="33">
        <f t="shared" si="0"/>
        <v>66</v>
      </c>
      <c r="B71" s="34" t="s">
        <v>142</v>
      </c>
      <c r="C71" s="34" t="s">
        <v>143</v>
      </c>
      <c r="D71" s="33">
        <v>1997</v>
      </c>
      <c r="E71" s="33">
        <v>90</v>
      </c>
      <c r="F71" s="33">
        <v>48</v>
      </c>
    </row>
    <row r="72" spans="1:6">
      <c r="A72" s="33">
        <f t="shared" ref="A72:A76" si="1">A71+1</f>
        <v>67</v>
      </c>
      <c r="B72" s="56" t="s">
        <v>92</v>
      </c>
      <c r="C72" s="56" t="s">
        <v>36</v>
      </c>
      <c r="D72" s="55">
        <v>1993</v>
      </c>
      <c r="E72" s="55">
        <v>90</v>
      </c>
      <c r="F72" s="55">
        <v>46</v>
      </c>
    </row>
    <row r="73" spans="1:6">
      <c r="A73" s="33">
        <f t="shared" si="1"/>
        <v>68</v>
      </c>
      <c r="B73" s="34" t="s">
        <v>172</v>
      </c>
      <c r="C73" s="34" t="s">
        <v>173</v>
      </c>
      <c r="D73" s="33">
        <v>1974</v>
      </c>
      <c r="E73" s="33">
        <v>90</v>
      </c>
      <c r="F73" s="33">
        <v>45</v>
      </c>
    </row>
    <row r="74" spans="1:6">
      <c r="A74" s="33">
        <f t="shared" si="1"/>
        <v>69</v>
      </c>
      <c r="B74" s="56" t="s">
        <v>51</v>
      </c>
      <c r="C74" s="56" t="s">
        <v>25</v>
      </c>
      <c r="D74" s="55">
        <v>2008</v>
      </c>
      <c r="E74" s="55">
        <v>90</v>
      </c>
      <c r="F74" s="55">
        <v>40</v>
      </c>
    </row>
    <row r="75" spans="1:6">
      <c r="A75" s="52">
        <f t="shared" si="1"/>
        <v>70</v>
      </c>
      <c r="B75" s="78" t="s">
        <v>51</v>
      </c>
      <c r="C75" s="78" t="s">
        <v>23</v>
      </c>
      <c r="D75" s="79">
        <v>1983</v>
      </c>
      <c r="E75" s="79">
        <v>90</v>
      </c>
      <c r="F75" s="79">
        <v>33</v>
      </c>
    </row>
    <row r="76" spans="1:6">
      <c r="A76" s="33">
        <f t="shared" si="1"/>
        <v>71</v>
      </c>
      <c r="B76" s="34" t="s">
        <v>115</v>
      </c>
      <c r="C76" s="34" t="s">
        <v>61</v>
      </c>
      <c r="D76" s="33">
        <v>1966</v>
      </c>
      <c r="E76" s="33">
        <v>90</v>
      </c>
      <c r="F76" s="33">
        <v>20</v>
      </c>
    </row>
  </sheetData>
  <sortState xmlns:xlrd2="http://schemas.microsoft.com/office/spreadsheetml/2017/richdata2" ref="B6:F76">
    <sortCondition descending="1" ref="F6:F76"/>
    <sortCondition ref="D6:D76"/>
  </sortState>
  <mergeCells count="2">
    <mergeCell ref="A1:B4"/>
    <mergeCell ref="C2:F3"/>
  </mergeCells>
  <pageMargins left="0.7" right="0.7" top="0.78740157499999996" bottom="0.78740157499999996" header="0.3" footer="0.3"/>
  <headerFooter>
    <oddFooter xml:space="preserve">&amp;C_x000D_&amp;1#&amp;"Calibri"&amp;8&amp;K000000 PMI Internal 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6F99-2A38-468B-BF68-22E3D04A425E}">
  <sheetPr>
    <tabColor theme="8" tint="0.59999389629810485"/>
  </sheetPr>
  <dimension ref="A1:F76"/>
  <sheetViews>
    <sheetView workbookViewId="0">
      <selection activeCell="F11" sqref="F11"/>
    </sheetView>
  </sheetViews>
  <sheetFormatPr baseColWidth="10" defaultColWidth="10.59765625" defaultRowHeight="18.3"/>
  <cols>
    <col min="1" max="1" width="10.84765625" style="45"/>
    <col min="2" max="2" width="13.5" bestFit="1" customWidth="1"/>
    <col min="3" max="3" width="14.34765625" bestFit="1" customWidth="1"/>
    <col min="4" max="6" width="10.84765625" style="42"/>
  </cols>
  <sheetData>
    <row r="1" spans="1:6">
      <c r="A1" s="192"/>
      <c r="B1" s="192"/>
      <c r="D1"/>
      <c r="E1" s="58"/>
      <c r="F1" s="58"/>
    </row>
    <row r="2" spans="1:6" ht="15.6">
      <c r="A2" s="192"/>
      <c r="B2" s="192"/>
      <c r="C2" s="193" t="s">
        <v>195</v>
      </c>
      <c r="D2" s="193"/>
      <c r="E2" s="193"/>
      <c r="F2" s="193"/>
    </row>
    <row r="3" spans="1:6" ht="15.6">
      <c r="A3" s="192"/>
      <c r="B3" s="192"/>
      <c r="C3" s="193"/>
      <c r="D3" s="193"/>
      <c r="E3" s="193"/>
      <c r="F3" s="193"/>
    </row>
    <row r="4" spans="1:6" ht="23.1">
      <c r="A4" s="192"/>
      <c r="B4" s="192"/>
      <c r="C4" s="199" t="s">
        <v>200</v>
      </c>
      <c r="D4" s="199"/>
      <c r="E4" s="199"/>
      <c r="F4" s="199"/>
    </row>
    <row r="5" spans="1:6">
      <c r="A5" s="99" t="s">
        <v>161</v>
      </c>
      <c r="B5" s="99" t="s">
        <v>160</v>
      </c>
      <c r="C5" s="99" t="s">
        <v>159</v>
      </c>
      <c r="D5" s="99" t="s">
        <v>158</v>
      </c>
      <c r="E5" s="99" t="s">
        <v>0</v>
      </c>
      <c r="F5" s="99" t="s">
        <v>10</v>
      </c>
    </row>
    <row r="6" spans="1:6">
      <c r="A6" s="33">
        <v>1</v>
      </c>
      <c r="B6" s="56" t="s">
        <v>153</v>
      </c>
      <c r="C6" s="56" t="s">
        <v>154</v>
      </c>
      <c r="D6" s="55">
        <v>1978</v>
      </c>
      <c r="E6" s="55" t="s">
        <v>82</v>
      </c>
      <c r="F6" s="55">
        <v>56</v>
      </c>
    </row>
    <row r="7" spans="1:6">
      <c r="A7" s="33">
        <f>A6+1</f>
        <v>2</v>
      </c>
      <c r="B7" s="56" t="s">
        <v>97</v>
      </c>
      <c r="C7" s="56" t="s">
        <v>98</v>
      </c>
      <c r="D7" s="55">
        <v>1960</v>
      </c>
      <c r="E7" s="55" t="s">
        <v>66</v>
      </c>
      <c r="F7" s="55">
        <v>55</v>
      </c>
    </row>
    <row r="8" spans="1:6">
      <c r="A8" s="33">
        <f t="shared" ref="A8:A66" si="0">A7+1</f>
        <v>3</v>
      </c>
      <c r="B8" s="56" t="s">
        <v>47</v>
      </c>
      <c r="C8" s="56" t="s">
        <v>32</v>
      </c>
      <c r="D8" s="55">
        <v>1966</v>
      </c>
      <c r="E8" s="55">
        <v>90</v>
      </c>
      <c r="F8" s="55">
        <v>55</v>
      </c>
    </row>
    <row r="9" spans="1:6">
      <c r="A9" s="33">
        <f t="shared" si="0"/>
        <v>4</v>
      </c>
      <c r="B9" s="56" t="s">
        <v>102</v>
      </c>
      <c r="C9" s="56" t="s">
        <v>20</v>
      </c>
      <c r="D9" s="55">
        <v>1962</v>
      </c>
      <c r="E9" s="55" t="s">
        <v>82</v>
      </c>
      <c r="F9" s="55">
        <v>54</v>
      </c>
    </row>
    <row r="10" spans="1:6">
      <c r="A10" s="33">
        <f t="shared" si="0"/>
        <v>5</v>
      </c>
      <c r="B10" s="56" t="s">
        <v>46</v>
      </c>
      <c r="C10" s="56" t="s">
        <v>28</v>
      </c>
      <c r="D10" s="55">
        <v>1962</v>
      </c>
      <c r="E10" s="55" t="s">
        <v>66</v>
      </c>
      <c r="F10" s="55">
        <v>54</v>
      </c>
    </row>
    <row r="11" spans="1:6">
      <c r="A11" s="33">
        <f t="shared" si="0"/>
        <v>6</v>
      </c>
      <c r="B11" s="34" t="s">
        <v>67</v>
      </c>
      <c r="C11" s="34" t="s">
        <v>73</v>
      </c>
      <c r="D11" s="33">
        <v>1963</v>
      </c>
      <c r="E11" s="33">
        <v>90</v>
      </c>
      <c r="F11" s="33">
        <v>54</v>
      </c>
    </row>
    <row r="12" spans="1:6">
      <c r="A12" s="33">
        <f t="shared" si="0"/>
        <v>7</v>
      </c>
      <c r="B12" s="56" t="s">
        <v>92</v>
      </c>
      <c r="C12" s="56" t="s">
        <v>27</v>
      </c>
      <c r="D12" s="55">
        <v>1967</v>
      </c>
      <c r="E12" s="55" t="s">
        <v>66</v>
      </c>
      <c r="F12" s="55">
        <v>54</v>
      </c>
    </row>
    <row r="13" spans="1:6">
      <c r="A13" s="33">
        <f t="shared" si="0"/>
        <v>8</v>
      </c>
      <c r="B13" s="34" t="s">
        <v>135</v>
      </c>
      <c r="C13" s="34" t="s">
        <v>136</v>
      </c>
      <c r="D13" s="33">
        <v>1966</v>
      </c>
      <c r="E13" s="33" t="s">
        <v>137</v>
      </c>
      <c r="F13" s="33">
        <v>53</v>
      </c>
    </row>
    <row r="14" spans="1:6">
      <c r="A14" s="33">
        <f t="shared" si="0"/>
        <v>9</v>
      </c>
      <c r="B14" s="56" t="s">
        <v>95</v>
      </c>
      <c r="C14" s="56" t="s">
        <v>96</v>
      </c>
      <c r="D14" s="55">
        <v>1968</v>
      </c>
      <c r="E14" s="55">
        <v>90</v>
      </c>
      <c r="F14" s="55">
        <v>53</v>
      </c>
    </row>
    <row r="15" spans="1:6">
      <c r="A15" s="52">
        <f t="shared" si="0"/>
        <v>10</v>
      </c>
      <c r="B15" s="78" t="s">
        <v>48</v>
      </c>
      <c r="C15" s="78" t="s">
        <v>34</v>
      </c>
      <c r="D15" s="79">
        <v>1971</v>
      </c>
      <c r="E15" s="79">
        <v>90</v>
      </c>
      <c r="F15" s="79">
        <v>53</v>
      </c>
    </row>
    <row r="16" spans="1:6">
      <c r="A16" s="33">
        <f t="shared" si="0"/>
        <v>11</v>
      </c>
      <c r="B16" s="34" t="s">
        <v>174</v>
      </c>
      <c r="C16" s="34" t="s">
        <v>175</v>
      </c>
      <c r="D16" s="33">
        <v>1974</v>
      </c>
      <c r="E16" s="33" t="s">
        <v>176</v>
      </c>
      <c r="F16" s="33">
        <v>53</v>
      </c>
    </row>
    <row r="17" spans="1:6">
      <c r="A17" s="33">
        <f t="shared" si="0"/>
        <v>12</v>
      </c>
      <c r="B17" s="56" t="s">
        <v>94</v>
      </c>
      <c r="C17" s="56" t="s">
        <v>39</v>
      </c>
      <c r="D17" s="55">
        <v>1976</v>
      </c>
      <c r="E17" s="55">
        <v>90</v>
      </c>
      <c r="F17" s="55">
        <v>53</v>
      </c>
    </row>
    <row r="18" spans="1:6">
      <c r="A18" s="33">
        <f t="shared" si="0"/>
        <v>13</v>
      </c>
      <c r="B18" s="34" t="s">
        <v>60</v>
      </c>
      <c r="C18" s="34" t="s">
        <v>61</v>
      </c>
      <c r="D18" s="33">
        <v>1998</v>
      </c>
      <c r="E18" s="33">
        <v>90</v>
      </c>
      <c r="F18" s="33">
        <v>53</v>
      </c>
    </row>
    <row r="19" spans="1:6">
      <c r="A19" s="33">
        <f t="shared" si="0"/>
        <v>14</v>
      </c>
      <c r="B19" s="34" t="s">
        <v>131</v>
      </c>
      <c r="C19" s="34" t="s">
        <v>133</v>
      </c>
      <c r="D19" s="33">
        <v>1965</v>
      </c>
      <c r="E19" s="33">
        <v>57</v>
      </c>
      <c r="F19" s="33">
        <v>52</v>
      </c>
    </row>
    <row r="20" spans="1:6">
      <c r="A20" s="33">
        <f t="shared" si="0"/>
        <v>15</v>
      </c>
      <c r="B20" s="56" t="s">
        <v>93</v>
      </c>
      <c r="C20" s="56" t="s">
        <v>18</v>
      </c>
      <c r="D20" s="55">
        <v>1967</v>
      </c>
      <c r="E20" s="55" t="s">
        <v>82</v>
      </c>
      <c r="F20" s="55">
        <v>52</v>
      </c>
    </row>
    <row r="21" spans="1:6">
      <c r="A21" s="33">
        <f t="shared" si="0"/>
        <v>16</v>
      </c>
      <c r="B21" s="56" t="s">
        <v>50</v>
      </c>
      <c r="C21" s="56" t="s">
        <v>29</v>
      </c>
      <c r="D21" s="55">
        <v>1964</v>
      </c>
      <c r="E21" s="55" t="s">
        <v>66</v>
      </c>
      <c r="F21" s="55">
        <v>51</v>
      </c>
    </row>
    <row r="22" spans="1:6">
      <c r="A22" s="33">
        <f t="shared" si="0"/>
        <v>17</v>
      </c>
      <c r="B22" s="56" t="s">
        <v>99</v>
      </c>
      <c r="C22" s="56" t="s">
        <v>37</v>
      </c>
      <c r="D22" s="55">
        <v>1964</v>
      </c>
      <c r="E22" s="55" t="s">
        <v>66</v>
      </c>
      <c r="F22" s="55">
        <v>51</v>
      </c>
    </row>
    <row r="23" spans="1:6">
      <c r="A23" s="33">
        <f t="shared" si="0"/>
        <v>18</v>
      </c>
      <c r="B23" s="56" t="s">
        <v>97</v>
      </c>
      <c r="C23" s="56" t="s">
        <v>26</v>
      </c>
      <c r="D23" s="55">
        <v>1966</v>
      </c>
      <c r="E23" s="55" t="s">
        <v>66</v>
      </c>
      <c r="F23" s="55">
        <v>51</v>
      </c>
    </row>
    <row r="24" spans="1:6">
      <c r="A24" s="33">
        <f t="shared" si="0"/>
        <v>19</v>
      </c>
      <c r="B24" s="56" t="s">
        <v>49</v>
      </c>
      <c r="C24" s="56" t="s">
        <v>22</v>
      </c>
      <c r="D24" s="55">
        <v>1969</v>
      </c>
      <c r="E24" s="55">
        <v>90</v>
      </c>
      <c r="F24" s="55">
        <v>51</v>
      </c>
    </row>
    <row r="25" spans="1:6">
      <c r="A25" s="52">
        <f t="shared" si="0"/>
        <v>20</v>
      </c>
      <c r="B25" s="78" t="s">
        <v>51</v>
      </c>
      <c r="C25" s="101" t="s">
        <v>155</v>
      </c>
      <c r="D25" s="79">
        <v>1978</v>
      </c>
      <c r="E25" s="79" t="s">
        <v>66</v>
      </c>
      <c r="F25" s="79">
        <v>51</v>
      </c>
    </row>
    <row r="26" spans="1:6">
      <c r="A26" s="33">
        <f t="shared" si="0"/>
        <v>21</v>
      </c>
      <c r="B26" s="34" t="s">
        <v>120</v>
      </c>
      <c r="C26" s="34" t="s">
        <v>121</v>
      </c>
      <c r="D26" s="33">
        <v>1990</v>
      </c>
      <c r="E26" s="33">
        <v>90</v>
      </c>
      <c r="F26" s="33">
        <v>51</v>
      </c>
    </row>
    <row r="27" spans="1:6">
      <c r="A27" s="33">
        <f t="shared" si="0"/>
        <v>22</v>
      </c>
      <c r="B27" s="56" t="s">
        <v>50</v>
      </c>
      <c r="C27" s="56" t="s">
        <v>35</v>
      </c>
      <c r="D27" s="55">
        <v>2006</v>
      </c>
      <c r="E27" s="55">
        <v>90</v>
      </c>
      <c r="F27" s="55">
        <v>51</v>
      </c>
    </row>
    <row r="28" spans="1:6">
      <c r="A28" s="33">
        <f t="shared" si="0"/>
        <v>23</v>
      </c>
      <c r="B28" s="34" t="s">
        <v>122</v>
      </c>
      <c r="C28" s="34" t="s">
        <v>123</v>
      </c>
      <c r="D28" s="33">
        <v>2007</v>
      </c>
      <c r="E28" s="33">
        <v>90</v>
      </c>
      <c r="F28" s="33">
        <v>51</v>
      </c>
    </row>
    <row r="29" spans="1:6">
      <c r="A29" s="33">
        <f t="shared" si="0"/>
        <v>24</v>
      </c>
      <c r="B29" s="34" t="s">
        <v>138</v>
      </c>
      <c r="C29" s="34" t="s">
        <v>139</v>
      </c>
      <c r="D29" s="33">
        <v>1951</v>
      </c>
      <c r="E29" s="33" t="s">
        <v>137</v>
      </c>
      <c r="F29" s="33">
        <v>50</v>
      </c>
    </row>
    <row r="30" spans="1:6">
      <c r="A30" s="33">
        <f t="shared" si="0"/>
        <v>25</v>
      </c>
      <c r="B30" s="34" t="s">
        <v>74</v>
      </c>
      <c r="C30" s="34" t="s">
        <v>75</v>
      </c>
      <c r="D30" s="33">
        <v>1952</v>
      </c>
      <c r="E30" s="33">
        <v>57</v>
      </c>
      <c r="F30" s="33">
        <v>50</v>
      </c>
    </row>
    <row r="31" spans="1:6">
      <c r="A31" s="33">
        <f t="shared" si="0"/>
        <v>26</v>
      </c>
      <c r="B31" s="34" t="s">
        <v>67</v>
      </c>
      <c r="C31" s="34" t="s">
        <v>68</v>
      </c>
      <c r="D31" s="33">
        <v>1961</v>
      </c>
      <c r="E31" s="33">
        <v>90</v>
      </c>
      <c r="F31" s="33">
        <v>50</v>
      </c>
    </row>
    <row r="32" spans="1:6">
      <c r="A32" s="33">
        <f t="shared" si="0"/>
        <v>27</v>
      </c>
      <c r="B32" s="34" t="s">
        <v>140</v>
      </c>
      <c r="C32" s="34" t="s">
        <v>141</v>
      </c>
      <c r="D32" s="33">
        <v>1992</v>
      </c>
      <c r="E32" s="33">
        <v>90</v>
      </c>
      <c r="F32" s="33">
        <v>50</v>
      </c>
    </row>
    <row r="33" spans="1:6">
      <c r="A33" s="33">
        <f t="shared" si="0"/>
        <v>28</v>
      </c>
      <c r="B33" s="56" t="s">
        <v>55</v>
      </c>
      <c r="C33" s="56" t="s">
        <v>19</v>
      </c>
      <c r="D33" s="55">
        <v>1964</v>
      </c>
      <c r="E33" s="55" t="s">
        <v>66</v>
      </c>
      <c r="F33" s="55">
        <v>49</v>
      </c>
    </row>
    <row r="34" spans="1:6">
      <c r="A34" s="33">
        <f t="shared" si="0"/>
        <v>29</v>
      </c>
      <c r="B34" s="34" t="s">
        <v>90</v>
      </c>
      <c r="C34" s="34" t="s">
        <v>91</v>
      </c>
      <c r="D34" s="33">
        <v>1983</v>
      </c>
      <c r="E34" s="33">
        <v>90</v>
      </c>
      <c r="F34" s="33">
        <v>49</v>
      </c>
    </row>
    <row r="35" spans="1:6">
      <c r="A35" s="52">
        <f t="shared" si="0"/>
        <v>30</v>
      </c>
      <c r="B35" s="53" t="s">
        <v>178</v>
      </c>
      <c r="C35" s="53" t="s">
        <v>182</v>
      </c>
      <c r="D35" s="52">
        <v>1989</v>
      </c>
      <c r="E35" s="52" t="s">
        <v>176</v>
      </c>
      <c r="F35" s="52">
        <v>49</v>
      </c>
    </row>
    <row r="36" spans="1:6">
      <c r="A36" s="33">
        <f t="shared" si="0"/>
        <v>31</v>
      </c>
      <c r="B36" s="56" t="s">
        <v>166</v>
      </c>
      <c r="C36" s="56" t="s">
        <v>167</v>
      </c>
      <c r="D36" s="55"/>
      <c r="E36" s="55" t="s">
        <v>66</v>
      </c>
      <c r="F36" s="55">
        <v>49</v>
      </c>
    </row>
    <row r="37" spans="1:6">
      <c r="A37" s="33">
        <f t="shared" si="0"/>
        <v>32</v>
      </c>
      <c r="B37" s="56" t="s">
        <v>100</v>
      </c>
      <c r="C37" s="56" t="s">
        <v>103</v>
      </c>
      <c r="D37" s="55">
        <v>1977</v>
      </c>
      <c r="E37" s="55" t="s">
        <v>82</v>
      </c>
      <c r="F37" s="55">
        <v>48</v>
      </c>
    </row>
    <row r="38" spans="1:6">
      <c r="A38" s="33">
        <f t="shared" si="0"/>
        <v>33</v>
      </c>
      <c r="B38" s="34" t="s">
        <v>146</v>
      </c>
      <c r="C38" s="34" t="s">
        <v>147</v>
      </c>
      <c r="D38" s="33">
        <v>1985</v>
      </c>
      <c r="E38" s="33">
        <v>90</v>
      </c>
      <c r="F38" s="33">
        <v>48</v>
      </c>
    </row>
    <row r="39" spans="1:6">
      <c r="A39" s="33">
        <f t="shared" si="0"/>
        <v>34</v>
      </c>
      <c r="B39" s="56" t="s">
        <v>54</v>
      </c>
      <c r="C39" s="56" t="s">
        <v>41</v>
      </c>
      <c r="D39" s="55">
        <v>1989</v>
      </c>
      <c r="E39" s="55">
        <v>90</v>
      </c>
      <c r="F39" s="55">
        <v>48</v>
      </c>
    </row>
    <row r="40" spans="1:6">
      <c r="A40" s="33">
        <f t="shared" si="0"/>
        <v>35</v>
      </c>
      <c r="B40" s="34" t="s">
        <v>67</v>
      </c>
      <c r="C40" s="34" t="s">
        <v>72</v>
      </c>
      <c r="D40" s="33">
        <v>1997</v>
      </c>
      <c r="E40" s="33">
        <v>90</v>
      </c>
      <c r="F40" s="33">
        <v>48</v>
      </c>
    </row>
    <row r="41" spans="1:6">
      <c r="A41" s="33">
        <f t="shared" si="0"/>
        <v>36</v>
      </c>
      <c r="B41" s="34" t="s">
        <v>116</v>
      </c>
      <c r="C41" s="34" t="s">
        <v>118</v>
      </c>
      <c r="D41" s="33">
        <v>1969</v>
      </c>
      <c r="E41" s="33">
        <v>90</v>
      </c>
      <c r="F41" s="33">
        <v>47</v>
      </c>
    </row>
    <row r="42" spans="1:6">
      <c r="A42" s="33">
        <f t="shared" si="0"/>
        <v>37</v>
      </c>
      <c r="B42" s="34" t="s">
        <v>178</v>
      </c>
      <c r="C42" s="34" t="s">
        <v>180</v>
      </c>
      <c r="D42" s="33">
        <v>1994</v>
      </c>
      <c r="E42" s="33">
        <v>90</v>
      </c>
      <c r="F42" s="33">
        <v>47</v>
      </c>
    </row>
    <row r="43" spans="1:6">
      <c r="A43" s="33">
        <f t="shared" si="0"/>
        <v>38</v>
      </c>
      <c r="B43" s="56" t="s">
        <v>86</v>
      </c>
      <c r="C43" s="56" t="s">
        <v>24</v>
      </c>
      <c r="D43" s="55">
        <v>1941</v>
      </c>
      <c r="E43" s="55" t="s">
        <v>82</v>
      </c>
      <c r="F43" s="55">
        <v>46</v>
      </c>
    </row>
    <row r="44" spans="1:6">
      <c r="A44" s="33">
        <f t="shared" si="0"/>
        <v>39</v>
      </c>
      <c r="B44" s="34" t="s">
        <v>113</v>
      </c>
      <c r="C44" s="34" t="s">
        <v>114</v>
      </c>
      <c r="D44" s="33">
        <v>1967</v>
      </c>
      <c r="E44" s="33">
        <v>90</v>
      </c>
      <c r="F44" s="33">
        <v>46</v>
      </c>
    </row>
    <row r="45" spans="1:6">
      <c r="A45" s="52">
        <f t="shared" si="0"/>
        <v>40</v>
      </c>
      <c r="B45" s="53" t="s">
        <v>64</v>
      </c>
      <c r="C45" s="53" t="s">
        <v>71</v>
      </c>
      <c r="D45" s="52">
        <v>1968</v>
      </c>
      <c r="E45" s="52">
        <v>90</v>
      </c>
      <c r="F45" s="52">
        <v>46</v>
      </c>
    </row>
    <row r="46" spans="1:6">
      <c r="A46" s="33">
        <f t="shared" si="0"/>
        <v>41</v>
      </c>
      <c r="B46" s="56" t="s">
        <v>102</v>
      </c>
      <c r="C46" s="56" t="s">
        <v>91</v>
      </c>
      <c r="D46" s="55">
        <v>1994</v>
      </c>
      <c r="E46" s="55">
        <v>90</v>
      </c>
      <c r="F46" s="55">
        <v>46</v>
      </c>
    </row>
    <row r="47" spans="1:6">
      <c r="A47" s="33">
        <f t="shared" si="0"/>
        <v>42</v>
      </c>
      <c r="B47" s="34" t="s">
        <v>178</v>
      </c>
      <c r="C47" s="34" t="s">
        <v>181</v>
      </c>
      <c r="D47" s="33">
        <v>1960</v>
      </c>
      <c r="E47" s="33">
        <v>90</v>
      </c>
      <c r="F47" s="33">
        <v>45</v>
      </c>
    </row>
    <row r="48" spans="1:6">
      <c r="A48" s="33">
        <f t="shared" si="0"/>
        <v>43</v>
      </c>
      <c r="B48" s="34" t="s">
        <v>60</v>
      </c>
      <c r="C48" s="34" t="s">
        <v>171</v>
      </c>
      <c r="D48" s="33">
        <v>1954</v>
      </c>
      <c r="E48" s="33" t="s">
        <v>66</v>
      </c>
      <c r="F48" s="33">
        <v>44</v>
      </c>
    </row>
    <row r="49" spans="1:6">
      <c r="A49" s="33">
        <f t="shared" si="0"/>
        <v>44</v>
      </c>
      <c r="B49" s="34" t="s">
        <v>174</v>
      </c>
      <c r="C49" s="34" t="s">
        <v>177</v>
      </c>
      <c r="D49" s="33">
        <v>1977</v>
      </c>
      <c r="E49" s="33">
        <v>90</v>
      </c>
      <c r="F49" s="33">
        <v>44</v>
      </c>
    </row>
    <row r="50" spans="1:6">
      <c r="A50" s="33">
        <f t="shared" si="0"/>
        <v>45</v>
      </c>
      <c r="B50" s="56" t="s">
        <v>51</v>
      </c>
      <c r="C50" s="56" t="s">
        <v>23</v>
      </c>
      <c r="D50" s="55">
        <v>1983</v>
      </c>
      <c r="E50" s="55">
        <v>90</v>
      </c>
      <c r="F50" s="55">
        <v>44</v>
      </c>
    </row>
    <row r="51" spans="1:6">
      <c r="A51" s="33">
        <f t="shared" si="0"/>
        <v>46</v>
      </c>
      <c r="B51" s="34" t="s">
        <v>178</v>
      </c>
      <c r="C51" s="34" t="s">
        <v>103</v>
      </c>
      <c r="D51" s="33">
        <v>1992</v>
      </c>
      <c r="E51" s="33">
        <v>90</v>
      </c>
      <c r="F51" s="33">
        <v>44</v>
      </c>
    </row>
    <row r="52" spans="1:6">
      <c r="A52" s="33">
        <f t="shared" si="0"/>
        <v>47</v>
      </c>
      <c r="B52" s="41" t="s">
        <v>156</v>
      </c>
      <c r="C52" s="56" t="s">
        <v>17</v>
      </c>
      <c r="D52" s="55">
        <v>2004</v>
      </c>
      <c r="E52" s="55">
        <v>90</v>
      </c>
      <c r="F52" s="55">
        <v>44</v>
      </c>
    </row>
    <row r="53" spans="1:6">
      <c r="A53" s="33">
        <f t="shared" si="0"/>
        <v>48</v>
      </c>
      <c r="B53" s="34" t="s">
        <v>152</v>
      </c>
      <c r="C53" s="34" t="s">
        <v>79</v>
      </c>
      <c r="D53" s="33">
        <v>1981</v>
      </c>
      <c r="E53" s="33">
        <v>90</v>
      </c>
      <c r="F53" s="33">
        <v>43</v>
      </c>
    </row>
    <row r="54" spans="1:6">
      <c r="A54" s="33">
        <f t="shared" si="0"/>
        <v>49</v>
      </c>
      <c r="B54" s="56" t="s">
        <v>93</v>
      </c>
      <c r="C54" s="56" t="s">
        <v>33</v>
      </c>
      <c r="D54" s="55">
        <v>1993</v>
      </c>
      <c r="E54" s="55">
        <v>90</v>
      </c>
      <c r="F54" s="55">
        <v>43</v>
      </c>
    </row>
    <row r="55" spans="1:6">
      <c r="A55" s="52">
        <f t="shared" si="0"/>
        <v>50</v>
      </c>
      <c r="B55" s="78" t="s">
        <v>101</v>
      </c>
      <c r="C55" s="78" t="s">
        <v>103</v>
      </c>
      <c r="D55" s="79">
        <v>1977</v>
      </c>
      <c r="E55" s="79">
        <v>90</v>
      </c>
      <c r="F55" s="79">
        <v>42</v>
      </c>
    </row>
    <row r="56" spans="1:6">
      <c r="A56" s="33">
        <f t="shared" si="0"/>
        <v>51</v>
      </c>
      <c r="B56" s="34" t="s">
        <v>116</v>
      </c>
      <c r="C56" s="34" t="s">
        <v>117</v>
      </c>
      <c r="D56" s="33">
        <v>1971</v>
      </c>
      <c r="E56" s="33">
        <v>90</v>
      </c>
      <c r="F56" s="33">
        <v>41</v>
      </c>
    </row>
    <row r="57" spans="1:6">
      <c r="A57" s="33">
        <f t="shared" si="0"/>
        <v>52</v>
      </c>
      <c r="B57" s="34" t="s">
        <v>179</v>
      </c>
      <c r="C57" s="34" t="s">
        <v>70</v>
      </c>
      <c r="D57" s="33">
        <v>1962</v>
      </c>
      <c r="E57" s="33">
        <v>90</v>
      </c>
      <c r="F57" s="33">
        <v>39</v>
      </c>
    </row>
    <row r="58" spans="1:6">
      <c r="A58" s="33">
        <f t="shared" si="0"/>
        <v>53</v>
      </c>
      <c r="B58" s="34" t="s">
        <v>172</v>
      </c>
      <c r="C58" s="34" t="s">
        <v>173</v>
      </c>
      <c r="D58" s="33">
        <v>1974</v>
      </c>
      <c r="E58" s="33">
        <v>90</v>
      </c>
      <c r="F58" s="33">
        <v>39</v>
      </c>
    </row>
    <row r="59" spans="1:6">
      <c r="A59" s="33">
        <f t="shared" si="0"/>
        <v>54</v>
      </c>
      <c r="B59" s="56" t="s">
        <v>92</v>
      </c>
      <c r="C59" s="56" t="s">
        <v>36</v>
      </c>
      <c r="D59" s="55">
        <v>1993</v>
      </c>
      <c r="E59" s="55">
        <v>90</v>
      </c>
      <c r="F59" s="55">
        <v>38</v>
      </c>
    </row>
    <row r="60" spans="1:6">
      <c r="A60" s="33">
        <f t="shared" si="0"/>
        <v>55</v>
      </c>
      <c r="B60" s="34" t="s">
        <v>142</v>
      </c>
      <c r="C60" s="34" t="s">
        <v>143</v>
      </c>
      <c r="D60" s="33">
        <v>1997</v>
      </c>
      <c r="E60" s="33">
        <v>90</v>
      </c>
      <c r="F60" s="33">
        <v>38</v>
      </c>
    </row>
    <row r="61" spans="1:6">
      <c r="A61" s="33">
        <f t="shared" si="0"/>
        <v>56</v>
      </c>
      <c r="B61" s="56" t="s">
        <v>52</v>
      </c>
      <c r="C61" s="56" t="s">
        <v>42</v>
      </c>
      <c r="D61" s="55">
        <v>2006</v>
      </c>
      <c r="E61" s="55">
        <v>90</v>
      </c>
      <c r="F61" s="55">
        <v>38</v>
      </c>
    </row>
    <row r="62" spans="1:6">
      <c r="A62" s="33">
        <f t="shared" si="0"/>
        <v>57</v>
      </c>
      <c r="B62" s="34" t="s">
        <v>131</v>
      </c>
      <c r="C62" s="34" t="s">
        <v>132</v>
      </c>
      <c r="D62" s="33">
        <v>1972</v>
      </c>
      <c r="E62" s="33">
        <v>90</v>
      </c>
      <c r="F62" s="33">
        <v>36</v>
      </c>
    </row>
    <row r="63" spans="1:6">
      <c r="A63" s="33">
        <f t="shared" si="0"/>
        <v>58</v>
      </c>
      <c r="B63" s="34" t="s">
        <v>62</v>
      </c>
      <c r="C63" s="34" t="s">
        <v>63</v>
      </c>
      <c r="D63" s="33">
        <v>1996</v>
      </c>
      <c r="E63" s="33">
        <v>90</v>
      </c>
      <c r="F63" s="33">
        <v>35</v>
      </c>
    </row>
    <row r="64" spans="1:6">
      <c r="A64" s="33">
        <f t="shared" si="0"/>
        <v>59</v>
      </c>
      <c r="B64" s="34" t="s">
        <v>69</v>
      </c>
      <c r="C64" s="34" t="s">
        <v>70</v>
      </c>
      <c r="D64" s="33">
        <v>1972</v>
      </c>
      <c r="E64" s="33">
        <v>90</v>
      </c>
      <c r="F64" s="33">
        <v>34</v>
      </c>
    </row>
    <row r="65" spans="1:6">
      <c r="A65" s="52">
        <f t="shared" si="0"/>
        <v>60</v>
      </c>
      <c r="B65" s="53" t="s">
        <v>144</v>
      </c>
      <c r="C65" s="53" t="s">
        <v>145</v>
      </c>
      <c r="D65" s="52">
        <v>2002</v>
      </c>
      <c r="E65" s="52">
        <v>90</v>
      </c>
      <c r="F65" s="52">
        <v>33</v>
      </c>
    </row>
    <row r="66" spans="1:6">
      <c r="A66" s="33">
        <f t="shared" si="0"/>
        <v>61</v>
      </c>
      <c r="B66" s="34" t="s">
        <v>115</v>
      </c>
      <c r="C66" s="34" t="s">
        <v>61</v>
      </c>
      <c r="D66" s="33">
        <v>1966</v>
      </c>
      <c r="E66" s="33">
        <v>90</v>
      </c>
      <c r="F66" s="33">
        <v>28</v>
      </c>
    </row>
    <row r="67" spans="1:6">
      <c r="A67" s="33"/>
      <c r="B67" s="56"/>
      <c r="C67" s="56"/>
      <c r="D67" s="55"/>
      <c r="E67" s="55"/>
      <c r="F67" s="55"/>
    </row>
    <row r="68" spans="1:6">
      <c r="A68" s="33"/>
      <c r="B68" s="34"/>
      <c r="C68" s="34"/>
      <c r="D68" s="33"/>
      <c r="E68" s="33"/>
      <c r="F68" s="33"/>
    </row>
    <row r="69" spans="1:6">
      <c r="A69" s="33"/>
      <c r="B69" s="34"/>
      <c r="C69" s="34"/>
      <c r="D69" s="33"/>
      <c r="E69" s="33"/>
      <c r="F69" s="33"/>
    </row>
    <row r="70" spans="1:6">
      <c r="A70" s="33"/>
      <c r="B70" s="56"/>
      <c r="C70" s="56"/>
      <c r="D70" s="55"/>
      <c r="E70" s="55"/>
      <c r="F70" s="55"/>
    </row>
    <row r="71" spans="1:6">
      <c r="A71" s="33"/>
      <c r="B71" s="34"/>
      <c r="C71" s="34"/>
      <c r="D71" s="33"/>
      <c r="E71" s="33"/>
      <c r="F71" s="33"/>
    </row>
    <row r="72" spans="1:6">
      <c r="A72" s="33"/>
      <c r="B72" s="34"/>
      <c r="C72" s="34"/>
      <c r="D72" s="33"/>
      <c r="E72" s="33"/>
      <c r="F72" s="33"/>
    </row>
    <row r="73" spans="1:6">
      <c r="A73" s="33"/>
      <c r="B73" s="34"/>
      <c r="C73" s="34"/>
      <c r="D73" s="33"/>
      <c r="E73" s="33"/>
      <c r="F73" s="33"/>
    </row>
    <row r="74" spans="1:6">
      <c r="A74" s="33"/>
      <c r="B74" s="34"/>
      <c r="C74" s="34"/>
      <c r="D74" s="33"/>
      <c r="E74" s="33"/>
      <c r="F74" s="33"/>
    </row>
    <row r="75" spans="1:6">
      <c r="A75" s="52"/>
      <c r="B75" s="56"/>
      <c r="C75" s="56"/>
      <c r="D75" s="55"/>
      <c r="E75" s="55"/>
      <c r="F75" s="55"/>
    </row>
    <row r="76" spans="1:6">
      <c r="A76" s="33"/>
      <c r="B76" s="56"/>
      <c r="C76" s="56"/>
      <c r="D76" s="55"/>
      <c r="E76" s="55"/>
      <c r="F76" s="55"/>
    </row>
  </sheetData>
  <sortState xmlns:xlrd2="http://schemas.microsoft.com/office/spreadsheetml/2017/richdata2" ref="B6:F66">
    <sortCondition descending="1" ref="F6:F66"/>
    <sortCondition ref="D6:D66"/>
  </sortState>
  <mergeCells count="3">
    <mergeCell ref="A1:B4"/>
    <mergeCell ref="C2:F3"/>
    <mergeCell ref="C4:F4"/>
  </mergeCells>
  <pageMargins left="0.7" right="0.7" top="0.78740157499999996" bottom="0.78740157499999996" header="0.3" footer="0.3"/>
  <headerFooter>
    <oddFooter xml:space="preserve">&amp;C_x000D_&amp;1#&amp;"Calibri"&amp;8&amp;K000000 PMI Internal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B2B2E-18AC-4F7F-B22D-76FA91439AC7}">
  <sheetPr>
    <tabColor theme="0" tint="-0.34998626667073579"/>
  </sheetPr>
  <dimension ref="A1:W47"/>
  <sheetViews>
    <sheetView zoomScale="60" zoomScaleNormal="60" workbookViewId="0">
      <selection activeCell="L25" sqref="L25"/>
    </sheetView>
  </sheetViews>
  <sheetFormatPr baseColWidth="10" defaultColWidth="8.796875" defaultRowHeight="15.6"/>
  <cols>
    <col min="1" max="1" width="14.25" customWidth="1"/>
    <col min="2" max="2" width="9.5" bestFit="1" customWidth="1"/>
    <col min="3" max="3" width="8.75" bestFit="1" customWidth="1"/>
    <col min="4" max="4" width="29" bestFit="1" customWidth="1"/>
    <col min="5" max="5" width="17.6484375" bestFit="1" customWidth="1"/>
    <col min="6" max="7" width="8.84765625" bestFit="1" customWidth="1"/>
    <col min="8" max="8" width="12.84765625" customWidth="1"/>
    <col min="9" max="9" width="5.6484375" bestFit="1" customWidth="1"/>
    <col min="10" max="10" width="19.5" style="42" bestFit="1" customWidth="1"/>
    <col min="11" max="11" width="10.5" bestFit="1" customWidth="1"/>
    <col min="12" max="12" width="9.6484375" bestFit="1" customWidth="1"/>
    <col min="13" max="13" width="9.5" bestFit="1" customWidth="1"/>
    <col min="14" max="14" width="5.34765625" bestFit="1" customWidth="1"/>
  </cols>
  <sheetData>
    <row r="1" spans="1:23" s="58" customFormat="1" ht="18.3">
      <c r="A1" s="192"/>
      <c r="B1"/>
      <c r="C1"/>
      <c r="J1" s="61"/>
    </row>
    <row r="2" spans="1:23" s="58" customFormat="1" ht="18.25" customHeight="1">
      <c r="A2" s="192"/>
      <c r="B2" s="193" t="s">
        <v>349</v>
      </c>
      <c r="C2" s="193"/>
      <c r="D2" s="193"/>
      <c r="E2" s="193"/>
      <c r="F2" s="193"/>
      <c r="G2" s="193"/>
      <c r="H2" s="193"/>
      <c r="I2" s="193"/>
      <c r="J2" s="61"/>
    </row>
    <row r="3" spans="1:23" s="58" customFormat="1" ht="18.25" customHeight="1">
      <c r="A3" s="192"/>
      <c r="B3" s="193"/>
      <c r="C3" s="193"/>
      <c r="D3" s="193"/>
      <c r="E3" s="193"/>
      <c r="F3" s="193"/>
      <c r="G3" s="193"/>
      <c r="H3" s="193"/>
      <c r="I3" s="193"/>
      <c r="J3" s="61" t="s">
        <v>382</v>
      </c>
    </row>
    <row r="4" spans="1:23" s="58" customFormat="1" ht="23.1">
      <c r="A4" s="192"/>
      <c r="B4"/>
      <c r="C4"/>
      <c r="D4" s="194" t="s">
        <v>196</v>
      </c>
      <c r="E4" s="194"/>
      <c r="F4" s="194"/>
      <c r="G4" s="194"/>
      <c r="J4" s="61"/>
    </row>
    <row r="5" spans="1:23" s="164" customFormat="1" ht="18.3">
      <c r="A5" s="162" t="s">
        <v>162</v>
      </c>
      <c r="B5" s="163" t="s">
        <v>160</v>
      </c>
      <c r="C5" s="163" t="s">
        <v>159</v>
      </c>
      <c r="D5" s="162" t="s">
        <v>158</v>
      </c>
      <c r="E5" s="162" t="s">
        <v>0</v>
      </c>
      <c r="F5" s="162" t="s">
        <v>336</v>
      </c>
      <c r="G5" s="162" t="s">
        <v>350</v>
      </c>
      <c r="H5" s="162" t="s">
        <v>183</v>
      </c>
      <c r="I5" s="58"/>
      <c r="J5" s="180"/>
    </row>
    <row r="6" spans="1:23" s="155" customFormat="1" ht="18.3">
      <c r="A6" s="155" t="s">
        <v>44</v>
      </c>
      <c r="B6" s="155" t="s">
        <v>56</v>
      </c>
      <c r="C6" s="155" t="s">
        <v>15</v>
      </c>
      <c r="D6" s="155">
        <v>1962</v>
      </c>
      <c r="E6" s="155" t="s">
        <v>224</v>
      </c>
      <c r="F6" s="155" t="s">
        <v>16</v>
      </c>
      <c r="G6" s="155">
        <v>75</v>
      </c>
      <c r="H6" s="154">
        <f>SUM(G6:G9)</f>
        <v>304</v>
      </c>
      <c r="I6" s="58"/>
      <c r="J6" s="157">
        <v>120</v>
      </c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3" s="155" customFormat="1" ht="18.3">
      <c r="A7" s="155" t="s">
        <v>44</v>
      </c>
      <c r="B7" s="155" t="s">
        <v>86</v>
      </c>
      <c r="C7" s="155" t="s">
        <v>283</v>
      </c>
      <c r="D7" s="155">
        <v>1971</v>
      </c>
      <c r="E7" s="155" t="s">
        <v>224</v>
      </c>
      <c r="F7" s="155" t="s">
        <v>16</v>
      </c>
      <c r="G7" s="155">
        <v>76</v>
      </c>
      <c r="H7" s="154"/>
      <c r="I7" s="58"/>
      <c r="J7" s="142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</row>
    <row r="8" spans="1:23" s="155" customFormat="1" ht="18.3">
      <c r="A8" s="155" t="s">
        <v>44</v>
      </c>
      <c r="B8" s="155" t="s">
        <v>55</v>
      </c>
      <c r="C8" s="155" t="s">
        <v>12</v>
      </c>
      <c r="D8" s="155">
        <v>1990</v>
      </c>
      <c r="E8" s="155" t="s">
        <v>224</v>
      </c>
      <c r="F8" s="155" t="s">
        <v>16</v>
      </c>
      <c r="G8" s="155">
        <v>77</v>
      </c>
      <c r="H8" s="154"/>
      <c r="I8" s="58"/>
      <c r="J8" s="142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s="155" customFormat="1" ht="18.3">
      <c r="A9" s="155" t="s">
        <v>44</v>
      </c>
      <c r="B9" s="155" t="s">
        <v>92</v>
      </c>
      <c r="C9" s="155" t="s">
        <v>14</v>
      </c>
      <c r="D9" s="155">
        <v>1991</v>
      </c>
      <c r="E9" s="155" t="s">
        <v>224</v>
      </c>
      <c r="F9" s="155" t="s">
        <v>16</v>
      </c>
      <c r="G9" s="155">
        <v>76</v>
      </c>
      <c r="H9" s="154"/>
      <c r="I9" s="58"/>
      <c r="J9" s="142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</row>
    <row r="10" spans="1:23" ht="18.3">
      <c r="A10" s="42"/>
      <c r="B10" s="45"/>
      <c r="C10" s="45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spans="1:23" s="58" customFormat="1" ht="18.3">
      <c r="A11" s="192"/>
      <c r="B11"/>
      <c r="C11"/>
      <c r="J11" s="61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</row>
    <row r="12" spans="1:23" s="58" customFormat="1" ht="18.25" customHeight="1">
      <c r="A12" s="192"/>
      <c r="B12" s="193" t="s">
        <v>349</v>
      </c>
      <c r="C12" s="193"/>
      <c r="D12" s="193"/>
      <c r="E12" s="193"/>
      <c r="F12" s="193"/>
      <c r="G12" s="193"/>
      <c r="H12" s="193"/>
      <c r="I12" s="193"/>
      <c r="J12" s="61"/>
    </row>
    <row r="13" spans="1:23" s="58" customFormat="1" ht="18.25" customHeight="1">
      <c r="A13" s="192"/>
      <c r="B13" s="193"/>
      <c r="C13" s="193"/>
      <c r="D13" s="193"/>
      <c r="E13" s="193"/>
      <c r="F13" s="193"/>
      <c r="G13" s="193"/>
      <c r="H13" s="193"/>
      <c r="I13" s="193"/>
      <c r="J13" s="61"/>
    </row>
    <row r="14" spans="1:23" s="58" customFormat="1" ht="23.1">
      <c r="A14" s="192"/>
      <c r="B14"/>
      <c r="C14"/>
      <c r="D14" s="194" t="s">
        <v>362</v>
      </c>
      <c r="E14" s="194"/>
      <c r="F14" s="194"/>
      <c r="G14" s="194"/>
      <c r="J14" s="61"/>
    </row>
    <row r="15" spans="1:23" s="140" customFormat="1" ht="18.25" customHeight="1">
      <c r="A15" s="142"/>
      <c r="C15" s="143"/>
      <c r="J15" s="179">
        <f>522-120</f>
        <v>402</v>
      </c>
    </row>
    <row r="16" spans="1:23" s="140" customFormat="1" ht="15">
      <c r="A16" s="160"/>
      <c r="B16" s="160"/>
      <c r="C16" s="160"/>
      <c r="D16" s="160" t="s">
        <v>162</v>
      </c>
      <c r="E16" s="161" t="s">
        <v>160</v>
      </c>
      <c r="F16" s="160" t="s">
        <v>358</v>
      </c>
      <c r="G16" s="167" t="s">
        <v>371</v>
      </c>
      <c r="H16" s="169"/>
      <c r="J16" s="167" t="s">
        <v>371</v>
      </c>
    </row>
    <row r="17" spans="2:17">
      <c r="B17" s="140">
        <v>1</v>
      </c>
      <c r="C17" s="165">
        <v>0.6</v>
      </c>
      <c r="D17" s="141" t="s">
        <v>192</v>
      </c>
      <c r="E17" s="140"/>
      <c r="F17" s="141">
        <v>281</v>
      </c>
      <c r="G17" s="142">
        <v>120</v>
      </c>
      <c r="H17" s="140"/>
      <c r="J17" s="142">
        <v>140</v>
      </c>
    </row>
    <row r="18" spans="2:17">
      <c r="B18" s="140">
        <f>B17+1</f>
        <v>2</v>
      </c>
      <c r="C18" s="165">
        <v>0.6</v>
      </c>
      <c r="D18" s="141" t="s">
        <v>184</v>
      </c>
      <c r="E18" s="140"/>
      <c r="F18" s="141">
        <v>281</v>
      </c>
      <c r="G18" s="143">
        <v>120</v>
      </c>
      <c r="H18" s="140"/>
      <c r="J18" s="143">
        <v>140</v>
      </c>
    </row>
    <row r="19" spans="2:17">
      <c r="B19" s="140">
        <f>B18+1</f>
        <v>3</v>
      </c>
      <c r="C19" s="165">
        <v>0.6</v>
      </c>
      <c r="D19" s="141" t="s">
        <v>186</v>
      </c>
      <c r="E19" s="140"/>
      <c r="F19" s="141">
        <v>273</v>
      </c>
      <c r="G19" s="143">
        <v>100</v>
      </c>
      <c r="H19" s="140"/>
      <c r="J19" s="143">
        <v>130</v>
      </c>
    </row>
    <row r="20" spans="2:17">
      <c r="B20" s="140">
        <f t="shared" ref="B20:B36" si="0">B19+1</f>
        <v>4</v>
      </c>
      <c r="C20" s="165">
        <v>0.6</v>
      </c>
      <c r="D20" s="141" t="s">
        <v>185</v>
      </c>
      <c r="E20" s="140"/>
      <c r="F20" s="141">
        <v>272</v>
      </c>
      <c r="G20" s="143">
        <v>90</v>
      </c>
      <c r="H20" s="140"/>
      <c r="J20" s="143">
        <v>110</v>
      </c>
    </row>
    <row r="21" spans="2:17">
      <c r="B21" s="140">
        <f t="shared" si="0"/>
        <v>5</v>
      </c>
      <c r="C21" s="165">
        <v>0.6</v>
      </c>
      <c r="D21" s="141" t="s">
        <v>58</v>
      </c>
      <c r="E21" s="143" t="s">
        <v>363</v>
      </c>
      <c r="F21" s="141">
        <v>263</v>
      </c>
      <c r="G21" s="142">
        <v>80</v>
      </c>
      <c r="H21" s="140"/>
      <c r="J21" s="142">
        <v>100</v>
      </c>
    </row>
    <row r="22" spans="2:17">
      <c r="B22" s="140">
        <f t="shared" si="0"/>
        <v>6</v>
      </c>
      <c r="C22" s="165">
        <v>0.6</v>
      </c>
      <c r="D22" s="141" t="s">
        <v>58</v>
      </c>
      <c r="E22" s="140" t="s">
        <v>360</v>
      </c>
      <c r="F22" s="141">
        <v>262</v>
      </c>
      <c r="G22" s="142">
        <v>70</v>
      </c>
      <c r="H22" s="140"/>
      <c r="J22" s="142">
        <v>90</v>
      </c>
    </row>
    <row r="23" spans="2:17">
      <c r="B23" s="140">
        <f t="shared" si="0"/>
        <v>7</v>
      </c>
      <c r="C23" s="165">
        <v>0.6</v>
      </c>
      <c r="D23" s="141" t="s">
        <v>188</v>
      </c>
      <c r="E23" s="140"/>
      <c r="F23" s="141">
        <v>262</v>
      </c>
      <c r="G23" s="143">
        <v>70</v>
      </c>
      <c r="H23" s="140"/>
      <c r="J23" s="143">
        <v>90</v>
      </c>
    </row>
    <row r="24" spans="2:17">
      <c r="B24" s="140">
        <f t="shared" si="0"/>
        <v>8</v>
      </c>
      <c r="C24" s="165">
        <v>0.6</v>
      </c>
      <c r="D24" s="141" t="s">
        <v>58</v>
      </c>
      <c r="E24" s="143" t="s">
        <v>361</v>
      </c>
      <c r="F24" s="141">
        <v>251</v>
      </c>
      <c r="G24" s="143">
        <v>50</v>
      </c>
      <c r="H24" s="140"/>
      <c r="J24" s="143">
        <v>70</v>
      </c>
    </row>
    <row r="25" spans="2:17">
      <c r="B25" s="140">
        <f t="shared" si="0"/>
        <v>9</v>
      </c>
      <c r="C25" s="165">
        <v>0.6</v>
      </c>
      <c r="D25" s="141" t="s">
        <v>367</v>
      </c>
      <c r="E25" s="140"/>
      <c r="F25" s="141">
        <v>243</v>
      </c>
      <c r="G25" s="142">
        <v>40</v>
      </c>
      <c r="H25" s="140"/>
      <c r="J25" s="142">
        <v>60</v>
      </c>
      <c r="L25" s="183" t="s">
        <v>44</v>
      </c>
      <c r="M25" s="183">
        <f>SUM(J18,J19,J20,J23,J26,J37)</f>
        <v>660</v>
      </c>
    </row>
    <row r="26" spans="2:17">
      <c r="B26" s="140">
        <f t="shared" si="0"/>
        <v>10</v>
      </c>
      <c r="C26" s="165">
        <v>0.6</v>
      </c>
      <c r="D26" s="141" t="s">
        <v>187</v>
      </c>
      <c r="E26" s="140"/>
      <c r="F26" s="141">
        <v>240</v>
      </c>
      <c r="G26" s="142">
        <v>30</v>
      </c>
      <c r="H26" s="140"/>
      <c r="J26" s="142">
        <v>50</v>
      </c>
      <c r="L26" s="183" t="s">
        <v>58</v>
      </c>
      <c r="M26" s="183">
        <f>SUM(J21,J22,J24,J31,J34)</f>
        <v>290</v>
      </c>
    </row>
    <row r="27" spans="2:17">
      <c r="B27" s="140">
        <f t="shared" si="0"/>
        <v>11</v>
      </c>
      <c r="C27" s="165">
        <v>0.6</v>
      </c>
      <c r="D27" s="141" t="s">
        <v>238</v>
      </c>
      <c r="E27" s="143"/>
      <c r="F27" s="141">
        <v>239</v>
      </c>
      <c r="G27" s="142">
        <v>20</v>
      </c>
      <c r="H27" s="140"/>
      <c r="J27" s="142">
        <v>40</v>
      </c>
      <c r="L27" s="183" t="s">
        <v>384</v>
      </c>
      <c r="M27" s="183">
        <f>SUM(J17,J28)</f>
        <v>170</v>
      </c>
    </row>
    <row r="28" spans="2:17">
      <c r="B28" s="140">
        <f t="shared" si="0"/>
        <v>12</v>
      </c>
      <c r="C28" s="165">
        <v>0.6</v>
      </c>
      <c r="D28" s="141" t="s">
        <v>233</v>
      </c>
      <c r="E28" s="140"/>
      <c r="F28" s="141">
        <v>235</v>
      </c>
      <c r="G28" s="143">
        <v>10</v>
      </c>
      <c r="H28" s="168">
        <f>SUM(G17:G28)</f>
        <v>800</v>
      </c>
      <c r="J28" s="143">
        <v>30</v>
      </c>
    </row>
    <row r="29" spans="2:17">
      <c r="B29" s="140">
        <f t="shared" si="0"/>
        <v>13</v>
      </c>
      <c r="C29" s="166"/>
      <c r="D29" s="141" t="s">
        <v>275</v>
      </c>
      <c r="E29" s="143"/>
      <c r="F29" s="141">
        <v>232</v>
      </c>
      <c r="J29" s="42">
        <v>20</v>
      </c>
      <c r="L29" s="43" t="s">
        <v>385</v>
      </c>
      <c r="M29" s="43"/>
      <c r="N29" s="43"/>
      <c r="O29" s="43"/>
      <c r="P29" s="43"/>
      <c r="Q29" s="43"/>
    </row>
    <row r="30" spans="2:17">
      <c r="B30" s="140">
        <f t="shared" si="0"/>
        <v>14</v>
      </c>
      <c r="C30" s="166"/>
      <c r="D30" s="141" t="s">
        <v>366</v>
      </c>
      <c r="E30" s="143"/>
      <c r="F30" s="141">
        <v>232</v>
      </c>
      <c r="J30" s="42">
        <v>20</v>
      </c>
    </row>
    <row r="31" spans="2:17">
      <c r="B31" s="140">
        <f t="shared" si="0"/>
        <v>15</v>
      </c>
      <c r="C31" s="166"/>
      <c r="D31" s="141" t="s">
        <v>58</v>
      </c>
      <c r="E31" s="143" t="s">
        <v>364</v>
      </c>
      <c r="F31" s="141">
        <v>229</v>
      </c>
      <c r="J31" s="42">
        <v>20</v>
      </c>
    </row>
    <row r="32" spans="2:17">
      <c r="B32" s="140">
        <f t="shared" si="0"/>
        <v>16</v>
      </c>
      <c r="C32" s="166"/>
      <c r="D32" s="141" t="s">
        <v>289</v>
      </c>
      <c r="E32" s="140"/>
      <c r="F32" s="141">
        <v>229</v>
      </c>
      <c r="J32" s="42">
        <v>20</v>
      </c>
    </row>
    <row r="33" spans="2:11">
      <c r="B33" s="140">
        <f t="shared" si="0"/>
        <v>17</v>
      </c>
      <c r="C33" s="166"/>
      <c r="D33" s="141" t="s">
        <v>314</v>
      </c>
      <c r="E33" s="143"/>
      <c r="F33" s="141">
        <v>217</v>
      </c>
      <c r="J33" s="42">
        <v>20</v>
      </c>
    </row>
    <row r="34" spans="2:11">
      <c r="B34" s="140">
        <f t="shared" si="0"/>
        <v>18</v>
      </c>
      <c r="C34" s="166"/>
      <c r="D34" s="141" t="s">
        <v>58</v>
      </c>
      <c r="E34" s="143" t="s">
        <v>365</v>
      </c>
      <c r="F34" s="141">
        <v>209</v>
      </c>
      <c r="J34" s="42">
        <v>10</v>
      </c>
    </row>
    <row r="35" spans="2:11">
      <c r="B35" s="140">
        <f t="shared" si="0"/>
        <v>19</v>
      </c>
      <c r="C35" s="166"/>
      <c r="D35" s="141" t="s">
        <v>329</v>
      </c>
      <c r="E35" s="140"/>
      <c r="F35" s="141">
        <v>197</v>
      </c>
      <c r="J35" s="42">
        <v>10</v>
      </c>
    </row>
    <row r="36" spans="2:11">
      <c r="B36" s="140">
        <f t="shared" si="0"/>
        <v>20</v>
      </c>
      <c r="C36" s="166"/>
      <c r="D36" s="141" t="s">
        <v>266</v>
      </c>
      <c r="E36" s="140"/>
      <c r="F36" s="141">
        <v>192</v>
      </c>
      <c r="J36" s="42">
        <v>10</v>
      </c>
      <c r="K36" s="185" t="s">
        <v>380</v>
      </c>
    </row>
    <row r="37" spans="2:11">
      <c r="H37" s="183" t="s">
        <v>196</v>
      </c>
      <c r="I37" s="183"/>
      <c r="J37" s="184">
        <v>140</v>
      </c>
      <c r="K37" s="185">
        <f>SUM(J17:J37)</f>
        <v>1320</v>
      </c>
    </row>
    <row r="38" spans="2:11" s="181" customFormat="1">
      <c r="J38" s="182"/>
    </row>
    <row r="39" spans="2:11">
      <c r="D39" s="108" t="s">
        <v>368</v>
      </c>
      <c r="E39" s="172">
        <f>1620/100*65</f>
        <v>1053</v>
      </c>
      <c r="F39" s="108"/>
      <c r="G39" s="108"/>
      <c r="K39" s="108"/>
    </row>
    <row r="40" spans="2:11">
      <c r="D40" s="108"/>
      <c r="E40" s="108"/>
      <c r="F40" s="108"/>
      <c r="G40" s="108"/>
      <c r="K40" s="108"/>
    </row>
    <row r="41" spans="2:11">
      <c r="D41" s="108" t="s">
        <v>369</v>
      </c>
      <c r="E41" s="108"/>
      <c r="F41" s="108"/>
      <c r="G41" s="108"/>
      <c r="K41" s="108"/>
    </row>
    <row r="42" spans="2:11">
      <c r="D42" s="108" t="s">
        <v>379</v>
      </c>
      <c r="E42" s="108">
        <v>360</v>
      </c>
      <c r="F42" s="108"/>
      <c r="G42" s="108"/>
      <c r="K42" s="108"/>
    </row>
    <row r="43" spans="2:11">
      <c r="D43" s="108" t="s">
        <v>370</v>
      </c>
      <c r="E43" s="108" t="s">
        <v>381</v>
      </c>
      <c r="F43" s="108"/>
      <c r="G43" s="108"/>
      <c r="H43" s="186" t="s">
        <v>383</v>
      </c>
      <c r="I43" s="186"/>
      <c r="J43" s="185"/>
      <c r="K43" s="108"/>
    </row>
    <row r="44" spans="2:11">
      <c r="D44" s="108"/>
      <c r="E44" s="108"/>
      <c r="F44" s="108"/>
      <c r="G44" s="108"/>
      <c r="K44" s="108"/>
    </row>
    <row r="45" spans="2:11">
      <c r="D45" s="172" t="s">
        <v>377</v>
      </c>
      <c r="E45" s="108" t="s">
        <v>378</v>
      </c>
      <c r="F45" s="173">
        <v>280</v>
      </c>
      <c r="G45" s="108"/>
      <c r="K45" s="108"/>
    </row>
    <row r="46" spans="2:11">
      <c r="D46" s="108"/>
      <c r="E46" s="108"/>
      <c r="F46" s="108"/>
      <c r="G46" s="108"/>
      <c r="H46" s="108"/>
      <c r="I46" s="108"/>
      <c r="J46" s="178"/>
      <c r="K46" s="108"/>
    </row>
    <row r="47" spans="2:11">
      <c r="D47" s="108"/>
      <c r="E47" s="108"/>
      <c r="F47" s="108"/>
      <c r="G47" s="108"/>
      <c r="H47" s="108"/>
      <c r="I47" s="108"/>
      <c r="J47" s="178"/>
      <c r="K47" s="108"/>
    </row>
  </sheetData>
  <mergeCells count="6">
    <mergeCell ref="A1:A4"/>
    <mergeCell ref="B2:I3"/>
    <mergeCell ref="D4:G4"/>
    <mergeCell ref="A11:A14"/>
    <mergeCell ref="B12:I13"/>
    <mergeCell ref="D14:G1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83B6-2C12-174A-A119-D38020967798}">
  <dimension ref="A1:J82"/>
  <sheetViews>
    <sheetView topLeftCell="A63" zoomScale="90" zoomScaleNormal="90" workbookViewId="0">
      <selection activeCell="D77" sqref="D77"/>
    </sheetView>
  </sheetViews>
  <sheetFormatPr baseColWidth="10" defaultColWidth="10.84765625" defaultRowHeight="18.3"/>
  <cols>
    <col min="1" max="1" width="10.84765625" style="61"/>
    <col min="2" max="2" width="14.84765625" style="58" bestFit="1" customWidth="1"/>
    <col min="3" max="3" width="10.84765625" style="58" customWidth="1"/>
    <col min="4" max="4" width="15.34765625" style="58" bestFit="1" customWidth="1"/>
    <col min="5" max="5" width="14.34765625" style="58" bestFit="1" customWidth="1"/>
    <col min="6" max="6" width="6.84765625" style="58" bestFit="1" customWidth="1"/>
    <col min="7" max="7" width="7.34765625" style="58" bestFit="1" customWidth="1"/>
    <col min="8" max="8" width="6.84765625" style="58" bestFit="1" customWidth="1"/>
    <col min="9" max="9" width="11" style="58" bestFit="1" customWidth="1"/>
    <col min="10" max="10" width="6.59765625" style="58" bestFit="1" customWidth="1"/>
    <col min="11" max="11" width="4.5" style="58" bestFit="1" customWidth="1"/>
    <col min="12" max="12" width="5.34765625" style="58" bestFit="1" customWidth="1"/>
    <col min="13" max="16384" width="10.84765625" style="58"/>
  </cols>
  <sheetData>
    <row r="1" spans="1:10">
      <c r="A1" s="61" t="s">
        <v>161</v>
      </c>
      <c r="B1" s="58" t="s">
        <v>1</v>
      </c>
      <c r="C1" s="61" t="s">
        <v>44</v>
      </c>
    </row>
    <row r="3" spans="1:10">
      <c r="B3" s="62" t="s">
        <v>3</v>
      </c>
      <c r="C3" s="69" t="s">
        <v>16</v>
      </c>
      <c r="D3" s="63"/>
      <c r="E3" s="63"/>
      <c r="F3" s="63"/>
      <c r="G3" s="64"/>
    </row>
    <row r="4" spans="1:10">
      <c r="B4" s="65"/>
      <c r="C4" s="55" t="s">
        <v>2</v>
      </c>
      <c r="D4" s="56" t="s">
        <v>160</v>
      </c>
      <c r="E4" s="56" t="s">
        <v>159</v>
      </c>
      <c r="F4" s="56" t="s">
        <v>158</v>
      </c>
      <c r="G4" s="56" t="s">
        <v>0</v>
      </c>
      <c r="H4" s="56" t="s">
        <v>9</v>
      </c>
      <c r="I4" s="56" t="s">
        <v>10</v>
      </c>
      <c r="J4" s="57" t="s">
        <v>11</v>
      </c>
    </row>
    <row r="5" spans="1:10">
      <c r="B5" s="65"/>
      <c r="C5" s="55">
        <v>1</v>
      </c>
      <c r="D5" s="56" t="s">
        <v>55</v>
      </c>
      <c r="E5" s="56" t="s">
        <v>12</v>
      </c>
      <c r="F5" s="56">
        <v>1990</v>
      </c>
      <c r="G5" s="55" t="s">
        <v>78</v>
      </c>
      <c r="H5" s="56">
        <v>74</v>
      </c>
      <c r="I5" s="56">
        <v>59</v>
      </c>
      <c r="J5" s="57">
        <f t="shared" ref="J5:J6" si="0">H5+I5</f>
        <v>133</v>
      </c>
    </row>
    <row r="6" spans="1:10">
      <c r="B6" s="65"/>
      <c r="C6" s="55">
        <v>2</v>
      </c>
      <c r="D6" s="56" t="s">
        <v>86</v>
      </c>
      <c r="E6" s="56" t="s">
        <v>13</v>
      </c>
      <c r="F6" s="56">
        <v>1971</v>
      </c>
      <c r="G6" s="55" t="s">
        <v>78</v>
      </c>
      <c r="H6" s="56">
        <v>69</v>
      </c>
      <c r="I6" s="56">
        <v>56</v>
      </c>
      <c r="J6" s="57">
        <f t="shared" si="0"/>
        <v>125</v>
      </c>
    </row>
    <row r="7" spans="1:10">
      <c r="B7" s="65"/>
      <c r="C7" s="55">
        <v>3</v>
      </c>
      <c r="D7" s="56" t="s">
        <v>92</v>
      </c>
      <c r="E7" s="56" t="s">
        <v>14</v>
      </c>
      <c r="F7" s="56">
        <v>1991</v>
      </c>
      <c r="G7" s="55" t="s">
        <v>78</v>
      </c>
      <c r="H7" s="56">
        <v>72</v>
      </c>
      <c r="I7" s="56">
        <v>55</v>
      </c>
      <c r="J7" s="57">
        <f>H7+I7</f>
        <v>127</v>
      </c>
    </row>
    <row r="8" spans="1:10" ht="18.600000000000001" thickBot="1">
      <c r="B8" s="66"/>
      <c r="C8" s="55">
        <v>4</v>
      </c>
      <c r="D8" s="56" t="s">
        <v>56</v>
      </c>
      <c r="E8" s="56" t="s">
        <v>15</v>
      </c>
      <c r="F8" s="56">
        <v>1962</v>
      </c>
      <c r="G8" s="55" t="s">
        <v>78</v>
      </c>
      <c r="H8" s="56">
        <v>76</v>
      </c>
      <c r="I8" s="56">
        <v>57</v>
      </c>
      <c r="J8" s="59">
        <f t="shared" ref="J8:J9" si="1">H8+I8</f>
        <v>133</v>
      </c>
    </row>
    <row r="9" spans="1:10">
      <c r="A9" s="61">
        <v>1</v>
      </c>
      <c r="G9" s="58" t="s">
        <v>11</v>
      </c>
      <c r="H9" s="60">
        <f>SUM(H5:H8)</f>
        <v>291</v>
      </c>
      <c r="I9" s="60">
        <f>SUM(I5:I8)</f>
        <v>227</v>
      </c>
      <c r="J9" s="58">
        <f t="shared" si="1"/>
        <v>518</v>
      </c>
    </row>
    <row r="10" spans="1:10">
      <c r="A10" s="72"/>
      <c r="B10" s="71"/>
      <c r="C10" s="71"/>
      <c r="D10" s="71"/>
      <c r="E10" s="71"/>
      <c r="F10" s="71"/>
      <c r="G10" s="71"/>
      <c r="H10" s="71"/>
      <c r="I10" s="71"/>
      <c r="J10" s="71"/>
    </row>
    <row r="11" spans="1:10">
      <c r="A11" s="61">
        <v>3</v>
      </c>
      <c r="B11" s="62" t="s">
        <v>3</v>
      </c>
      <c r="C11" s="68" t="s">
        <v>43</v>
      </c>
      <c r="D11" s="63"/>
      <c r="E11" s="63"/>
      <c r="F11" s="63"/>
      <c r="G11" s="64"/>
    </row>
    <row r="12" spans="1:10">
      <c r="B12" s="65"/>
      <c r="C12" s="55" t="s">
        <v>2</v>
      </c>
      <c r="D12" s="56" t="s">
        <v>160</v>
      </c>
      <c r="E12" s="56" t="s">
        <v>159</v>
      </c>
      <c r="F12" s="56" t="s">
        <v>158</v>
      </c>
      <c r="G12" s="56" t="s">
        <v>0</v>
      </c>
      <c r="H12" s="56" t="s">
        <v>9</v>
      </c>
      <c r="I12" s="56" t="s">
        <v>10</v>
      </c>
      <c r="J12" s="57" t="s">
        <v>11</v>
      </c>
    </row>
    <row r="13" spans="1:10">
      <c r="B13" s="65"/>
      <c r="C13" s="55">
        <v>1</v>
      </c>
      <c r="D13" s="56" t="s">
        <v>100</v>
      </c>
      <c r="E13" s="56" t="s">
        <v>103</v>
      </c>
      <c r="F13" s="56">
        <v>1977</v>
      </c>
      <c r="G13" s="55" t="s">
        <v>82</v>
      </c>
      <c r="H13" s="56">
        <v>72</v>
      </c>
      <c r="I13" s="56">
        <v>48</v>
      </c>
      <c r="J13" s="57">
        <f t="shared" ref="J13:J14" si="2">H13+I13</f>
        <v>120</v>
      </c>
    </row>
    <row r="14" spans="1:10">
      <c r="B14" s="65"/>
      <c r="C14" s="55">
        <v>2</v>
      </c>
      <c r="D14" s="56" t="s">
        <v>101</v>
      </c>
      <c r="E14" s="56" t="s">
        <v>103</v>
      </c>
      <c r="F14" s="56">
        <v>1977</v>
      </c>
      <c r="G14" s="55">
        <v>90</v>
      </c>
      <c r="H14" s="56">
        <v>62</v>
      </c>
      <c r="I14" s="56">
        <v>42</v>
      </c>
      <c r="J14" s="57">
        <f t="shared" si="2"/>
        <v>104</v>
      </c>
    </row>
    <row r="15" spans="1:10">
      <c r="B15" s="65"/>
      <c r="C15" s="55">
        <v>3</v>
      </c>
      <c r="D15" s="56" t="s">
        <v>97</v>
      </c>
      <c r="E15" s="56" t="s">
        <v>98</v>
      </c>
      <c r="F15" s="56">
        <v>1960</v>
      </c>
      <c r="G15" s="55" t="s">
        <v>66</v>
      </c>
      <c r="H15" s="56">
        <v>68</v>
      </c>
      <c r="I15" s="56">
        <v>55</v>
      </c>
      <c r="J15" s="57">
        <f>H15+I15</f>
        <v>123</v>
      </c>
    </row>
    <row r="16" spans="1:10" ht="18.600000000000001" thickBot="1">
      <c r="B16" s="66"/>
      <c r="C16" s="55">
        <v>4</v>
      </c>
      <c r="D16" s="56" t="s">
        <v>51</v>
      </c>
      <c r="E16" s="40" t="s">
        <v>155</v>
      </c>
      <c r="F16" s="56">
        <v>1978</v>
      </c>
      <c r="G16" s="55" t="s">
        <v>66</v>
      </c>
      <c r="H16" s="56">
        <v>62</v>
      </c>
      <c r="I16" s="56">
        <v>51</v>
      </c>
      <c r="J16" s="59">
        <f t="shared" ref="J16:J17" si="3">H16+I16</f>
        <v>113</v>
      </c>
    </row>
    <row r="17" spans="1:10">
      <c r="G17" s="58" t="s">
        <v>11</v>
      </c>
      <c r="H17" s="60">
        <f>SUM(H13:H16)</f>
        <v>264</v>
      </c>
      <c r="I17" s="60">
        <f>SUM(I13:I16)</f>
        <v>196</v>
      </c>
      <c r="J17" s="73">
        <f t="shared" si="3"/>
        <v>460</v>
      </c>
    </row>
    <row r="19" spans="1:10">
      <c r="A19" s="61">
        <v>2</v>
      </c>
      <c r="B19" s="62" t="s">
        <v>4</v>
      </c>
      <c r="C19" s="68" t="s">
        <v>43</v>
      </c>
      <c r="D19" s="63"/>
      <c r="E19" s="63"/>
      <c r="F19" s="63"/>
      <c r="G19" s="64"/>
    </row>
    <row r="20" spans="1:10">
      <c r="B20" s="65"/>
      <c r="C20" s="55" t="s">
        <v>2</v>
      </c>
      <c r="D20" s="56" t="s">
        <v>160</v>
      </c>
      <c r="E20" s="56" t="s">
        <v>159</v>
      </c>
      <c r="F20" s="56" t="s">
        <v>158</v>
      </c>
      <c r="G20" s="56" t="s">
        <v>0</v>
      </c>
      <c r="H20" s="56" t="s">
        <v>9</v>
      </c>
      <c r="I20" s="56" t="s">
        <v>10</v>
      </c>
      <c r="J20" s="57" t="s">
        <v>11</v>
      </c>
    </row>
    <row r="21" spans="1:10">
      <c r="B21" s="65"/>
      <c r="C21" s="55">
        <v>1</v>
      </c>
      <c r="D21" s="41" t="s">
        <v>156</v>
      </c>
      <c r="E21" s="56" t="s">
        <v>17</v>
      </c>
      <c r="F21" s="56">
        <v>2004</v>
      </c>
      <c r="G21" s="55">
        <v>90</v>
      </c>
      <c r="H21" s="56">
        <v>49</v>
      </c>
      <c r="I21" s="56">
        <v>44</v>
      </c>
      <c r="J21" s="57">
        <f t="shared" ref="J21:J22" si="4">H21+I21</f>
        <v>93</v>
      </c>
    </row>
    <row r="22" spans="1:10">
      <c r="B22" s="65"/>
      <c r="C22" s="55">
        <v>2</v>
      </c>
      <c r="D22" s="56" t="s">
        <v>93</v>
      </c>
      <c r="E22" s="56" t="s">
        <v>18</v>
      </c>
      <c r="F22" s="56">
        <v>1967</v>
      </c>
      <c r="G22" s="55" t="s">
        <v>82</v>
      </c>
      <c r="H22" s="56">
        <v>65</v>
      </c>
      <c r="I22" s="56">
        <v>52</v>
      </c>
      <c r="J22" s="57">
        <f t="shared" si="4"/>
        <v>117</v>
      </c>
    </row>
    <row r="23" spans="1:10">
      <c r="B23" s="65"/>
      <c r="C23" s="55">
        <v>3</v>
      </c>
      <c r="D23" s="56" t="s">
        <v>55</v>
      </c>
      <c r="E23" s="56" t="s">
        <v>19</v>
      </c>
      <c r="F23" s="56">
        <v>1964</v>
      </c>
      <c r="G23" s="55" t="s">
        <v>66</v>
      </c>
      <c r="H23" s="56">
        <v>73</v>
      </c>
      <c r="I23" s="56">
        <v>49</v>
      </c>
      <c r="J23" s="57">
        <f>H23+I23</f>
        <v>122</v>
      </c>
    </row>
    <row r="24" spans="1:10" ht="18.600000000000001" thickBot="1">
      <c r="B24" s="66"/>
      <c r="C24" s="55">
        <v>4</v>
      </c>
      <c r="D24" s="56" t="s">
        <v>102</v>
      </c>
      <c r="E24" s="56" t="s">
        <v>20</v>
      </c>
      <c r="F24" s="56">
        <v>1962</v>
      </c>
      <c r="G24" s="55" t="s">
        <v>82</v>
      </c>
      <c r="H24" s="56">
        <v>74</v>
      </c>
      <c r="I24" s="56">
        <v>54</v>
      </c>
      <c r="J24" s="59">
        <f t="shared" ref="J24:J25" si="5">H24+I24</f>
        <v>128</v>
      </c>
    </row>
    <row r="25" spans="1:10">
      <c r="G25" s="58" t="s">
        <v>11</v>
      </c>
      <c r="H25" s="60">
        <f>SUM(H21:H24)</f>
        <v>261</v>
      </c>
      <c r="I25" s="60">
        <f>SUM(I21:I24)</f>
        <v>199</v>
      </c>
      <c r="J25" s="73">
        <f t="shared" si="5"/>
        <v>460</v>
      </c>
    </row>
    <row r="27" spans="1:10">
      <c r="A27" s="61">
        <v>6</v>
      </c>
      <c r="B27" s="62" t="s">
        <v>5</v>
      </c>
      <c r="C27" s="68" t="s">
        <v>43</v>
      </c>
      <c r="D27" s="63"/>
      <c r="E27" s="63"/>
      <c r="F27" s="63"/>
      <c r="G27" s="64"/>
    </row>
    <row r="28" spans="1:10">
      <c r="B28" s="65"/>
      <c r="C28" s="55" t="s">
        <v>2</v>
      </c>
      <c r="D28" s="56" t="s">
        <v>160</v>
      </c>
      <c r="E28" s="56" t="s">
        <v>159</v>
      </c>
      <c r="F28" s="56" t="s">
        <v>158</v>
      </c>
      <c r="G28" s="56" t="s">
        <v>0</v>
      </c>
      <c r="H28" s="56" t="s">
        <v>9</v>
      </c>
      <c r="I28" s="56" t="s">
        <v>10</v>
      </c>
      <c r="J28" s="57" t="s">
        <v>11</v>
      </c>
    </row>
    <row r="29" spans="1:10">
      <c r="B29" s="65"/>
      <c r="C29" s="55">
        <v>1</v>
      </c>
      <c r="D29" s="56" t="s">
        <v>100</v>
      </c>
      <c r="E29" s="56" t="s">
        <v>21</v>
      </c>
      <c r="F29" s="56">
        <v>1990</v>
      </c>
      <c r="G29" s="55" t="s">
        <v>82</v>
      </c>
      <c r="H29" s="56">
        <v>65</v>
      </c>
      <c r="I29" s="56"/>
      <c r="J29" s="57">
        <f t="shared" ref="J29" si="6">H29+I29</f>
        <v>65</v>
      </c>
    </row>
    <row r="30" spans="1:10">
      <c r="B30" s="65"/>
      <c r="C30" s="55">
        <v>2</v>
      </c>
      <c r="D30" s="56" t="s">
        <v>54</v>
      </c>
      <c r="E30" s="56" t="s">
        <v>41</v>
      </c>
      <c r="F30" s="56">
        <v>1989</v>
      </c>
      <c r="G30" s="55">
        <v>90</v>
      </c>
      <c r="H30" s="56">
        <v>63</v>
      </c>
      <c r="I30" s="56">
        <v>48</v>
      </c>
      <c r="J30" s="57">
        <f>H30+I30</f>
        <v>111</v>
      </c>
    </row>
    <row r="31" spans="1:10">
      <c r="B31" s="65"/>
      <c r="C31" s="55">
        <v>3</v>
      </c>
      <c r="D31" s="56" t="s">
        <v>95</v>
      </c>
      <c r="E31" s="56" t="s">
        <v>96</v>
      </c>
      <c r="F31" s="56">
        <v>1968</v>
      </c>
      <c r="G31" s="55">
        <v>90</v>
      </c>
      <c r="H31" s="56">
        <v>74</v>
      </c>
      <c r="I31" s="56">
        <v>53</v>
      </c>
      <c r="J31" s="57">
        <f>H31+I31</f>
        <v>127</v>
      </c>
    </row>
    <row r="32" spans="1:10" ht="18.600000000000001" thickBot="1">
      <c r="B32" s="66"/>
      <c r="C32" s="55">
        <v>4</v>
      </c>
      <c r="D32" s="56" t="s">
        <v>52</v>
      </c>
      <c r="E32" s="56" t="s">
        <v>42</v>
      </c>
      <c r="F32" s="56">
        <v>2006</v>
      </c>
      <c r="G32" s="55">
        <v>90</v>
      </c>
      <c r="H32" s="56">
        <v>52</v>
      </c>
      <c r="I32" s="56">
        <v>38</v>
      </c>
      <c r="J32" s="59">
        <f>H32+I32</f>
        <v>90</v>
      </c>
    </row>
    <row r="33" spans="1:10">
      <c r="G33" s="58" t="s">
        <v>11</v>
      </c>
      <c r="H33" s="60">
        <f>SUM(H29:H32)</f>
        <v>254</v>
      </c>
      <c r="I33" s="60">
        <f>SUM(I29:I32)</f>
        <v>139</v>
      </c>
      <c r="J33" s="73">
        <f t="shared" ref="J33" si="7">H33+I33</f>
        <v>393</v>
      </c>
    </row>
    <row r="35" spans="1:10">
      <c r="A35" s="61">
        <v>8</v>
      </c>
      <c r="B35" s="62" t="s">
        <v>6</v>
      </c>
      <c r="C35" s="68" t="s">
        <v>43</v>
      </c>
      <c r="D35" s="63"/>
      <c r="E35" s="63"/>
      <c r="F35" s="63"/>
      <c r="G35" s="64"/>
    </row>
    <row r="36" spans="1:10">
      <c r="B36" s="65"/>
      <c r="C36" s="55" t="s">
        <v>2</v>
      </c>
      <c r="D36" s="56" t="s">
        <v>160</v>
      </c>
      <c r="E36" s="56" t="s">
        <v>159</v>
      </c>
      <c r="F36" s="56" t="s">
        <v>158</v>
      </c>
      <c r="G36" s="56" t="s">
        <v>0</v>
      </c>
      <c r="H36" s="56" t="s">
        <v>9</v>
      </c>
      <c r="I36" s="56" t="s">
        <v>10</v>
      </c>
      <c r="J36" s="57" t="s">
        <v>11</v>
      </c>
    </row>
    <row r="37" spans="1:10">
      <c r="B37" s="65"/>
      <c r="C37" s="55">
        <v>1</v>
      </c>
      <c r="D37" s="56" t="s">
        <v>49</v>
      </c>
      <c r="E37" s="56" t="s">
        <v>22</v>
      </c>
      <c r="F37" s="56">
        <v>1969</v>
      </c>
      <c r="G37" s="55">
        <v>90</v>
      </c>
      <c r="H37" s="56">
        <v>54</v>
      </c>
      <c r="I37" s="56">
        <v>51</v>
      </c>
      <c r="J37" s="57">
        <f t="shared" ref="J37:J38" si="8">H37+I37</f>
        <v>105</v>
      </c>
    </row>
    <row r="38" spans="1:10">
      <c r="B38" s="65"/>
      <c r="C38" s="55">
        <v>2</v>
      </c>
      <c r="D38" s="56" t="s">
        <v>51</v>
      </c>
      <c r="E38" s="56" t="s">
        <v>23</v>
      </c>
      <c r="F38" s="56">
        <v>1983</v>
      </c>
      <c r="G38" s="55">
        <v>90</v>
      </c>
      <c r="H38" s="56">
        <v>33</v>
      </c>
      <c r="I38" s="56">
        <v>44</v>
      </c>
      <c r="J38" s="57">
        <f t="shared" si="8"/>
        <v>77</v>
      </c>
    </row>
    <row r="39" spans="1:10">
      <c r="B39" s="65"/>
      <c r="C39" s="55">
        <v>3</v>
      </c>
      <c r="D39" s="56" t="s">
        <v>86</v>
      </c>
      <c r="E39" s="56" t="s">
        <v>24</v>
      </c>
      <c r="F39" s="56">
        <v>1941</v>
      </c>
      <c r="G39" s="55" t="s">
        <v>82</v>
      </c>
      <c r="H39" s="56">
        <v>65</v>
      </c>
      <c r="I39" s="56">
        <v>46</v>
      </c>
      <c r="J39" s="57">
        <f>H39+I39</f>
        <v>111</v>
      </c>
    </row>
    <row r="40" spans="1:10" ht="18.600000000000001" thickBot="1">
      <c r="B40" s="66"/>
      <c r="C40" s="55">
        <v>4</v>
      </c>
      <c r="D40" s="56" t="s">
        <v>51</v>
      </c>
      <c r="E40" s="56" t="s">
        <v>25</v>
      </c>
      <c r="F40" s="56">
        <v>2008</v>
      </c>
      <c r="G40" s="55">
        <v>90</v>
      </c>
      <c r="H40" s="56">
        <v>40</v>
      </c>
      <c r="I40" s="56"/>
      <c r="J40" s="59">
        <f t="shared" ref="J40:J41" si="9">H40+I40</f>
        <v>40</v>
      </c>
    </row>
    <row r="41" spans="1:10">
      <c r="G41" s="58" t="s">
        <v>11</v>
      </c>
      <c r="H41" s="60">
        <f>SUM(H37:H40)</f>
        <v>192</v>
      </c>
      <c r="I41" s="60">
        <f>SUM(I37:I40)</f>
        <v>141</v>
      </c>
      <c r="J41" s="73">
        <f t="shared" si="9"/>
        <v>333</v>
      </c>
    </row>
    <row r="43" spans="1:10">
      <c r="A43" s="61">
        <v>1</v>
      </c>
      <c r="B43" s="62" t="s">
        <v>7</v>
      </c>
      <c r="C43" s="68" t="s">
        <v>43</v>
      </c>
      <c r="D43" s="63"/>
      <c r="E43" s="63"/>
      <c r="F43" s="63"/>
      <c r="G43" s="64"/>
    </row>
    <row r="44" spans="1:10">
      <c r="B44" s="65"/>
      <c r="C44" s="55" t="s">
        <v>2</v>
      </c>
      <c r="D44" s="56" t="s">
        <v>160</v>
      </c>
      <c r="E44" s="56" t="s">
        <v>159</v>
      </c>
      <c r="F44" s="56" t="s">
        <v>158</v>
      </c>
      <c r="G44" s="56" t="s">
        <v>0</v>
      </c>
      <c r="H44" s="56" t="s">
        <v>9</v>
      </c>
      <c r="I44" s="56" t="s">
        <v>10</v>
      </c>
      <c r="J44" s="57" t="s">
        <v>11</v>
      </c>
    </row>
    <row r="45" spans="1:10">
      <c r="B45" s="65"/>
      <c r="C45" s="55">
        <v>1</v>
      </c>
      <c r="D45" s="56" t="s">
        <v>97</v>
      </c>
      <c r="E45" s="56" t="s">
        <v>26</v>
      </c>
      <c r="F45" s="56">
        <v>1966</v>
      </c>
      <c r="G45" s="55" t="s">
        <v>66</v>
      </c>
      <c r="H45" s="56">
        <v>58</v>
      </c>
      <c r="I45" s="56">
        <v>51</v>
      </c>
      <c r="J45" s="57">
        <f t="shared" ref="J45:J46" si="10">H45+I45</f>
        <v>109</v>
      </c>
    </row>
    <row r="46" spans="1:10">
      <c r="B46" s="65"/>
      <c r="C46" s="55">
        <v>2</v>
      </c>
      <c r="D46" s="56" t="s">
        <v>92</v>
      </c>
      <c r="E46" s="56" t="s">
        <v>27</v>
      </c>
      <c r="F46" s="56">
        <v>1967</v>
      </c>
      <c r="G46" s="55" t="s">
        <v>66</v>
      </c>
      <c r="H46" s="56">
        <v>62</v>
      </c>
      <c r="I46" s="56">
        <v>54</v>
      </c>
      <c r="J46" s="57">
        <f t="shared" si="10"/>
        <v>116</v>
      </c>
    </row>
    <row r="47" spans="1:10">
      <c r="B47" s="65"/>
      <c r="C47" s="55">
        <v>3</v>
      </c>
      <c r="D47" s="56" t="s">
        <v>46</v>
      </c>
      <c r="E47" s="56" t="s">
        <v>28</v>
      </c>
      <c r="F47" s="56">
        <v>1962</v>
      </c>
      <c r="G47" s="55" t="s">
        <v>66</v>
      </c>
      <c r="H47" s="56">
        <v>72</v>
      </c>
      <c r="I47" s="56">
        <v>54</v>
      </c>
      <c r="J47" s="57">
        <f>H47+I47</f>
        <v>126</v>
      </c>
    </row>
    <row r="48" spans="1:10" ht="18.600000000000001" thickBot="1">
      <c r="B48" s="66"/>
      <c r="C48" s="55">
        <v>4</v>
      </c>
      <c r="D48" s="56" t="s">
        <v>50</v>
      </c>
      <c r="E48" s="56" t="s">
        <v>29</v>
      </c>
      <c r="F48" s="56">
        <v>1964</v>
      </c>
      <c r="G48" s="55" t="s">
        <v>66</v>
      </c>
      <c r="H48" s="67">
        <v>76</v>
      </c>
      <c r="I48" s="67">
        <v>51</v>
      </c>
      <c r="J48" s="59">
        <f t="shared" ref="J48:J49" si="11">H48+I48</f>
        <v>127</v>
      </c>
    </row>
    <row r="49" spans="1:10">
      <c r="G49" s="58" t="s">
        <v>11</v>
      </c>
      <c r="H49" s="60">
        <f>SUM(H45:H48)</f>
        <v>268</v>
      </c>
      <c r="I49" s="60">
        <f>SUM(I45:I48)</f>
        <v>210</v>
      </c>
      <c r="J49" s="73">
        <f t="shared" si="11"/>
        <v>478</v>
      </c>
    </row>
    <row r="51" spans="1:10">
      <c r="A51" s="61">
        <v>4</v>
      </c>
      <c r="B51" s="62" t="s">
        <v>8</v>
      </c>
      <c r="C51" s="68" t="s">
        <v>43</v>
      </c>
      <c r="D51" s="63"/>
      <c r="E51" s="63"/>
      <c r="F51" s="63"/>
      <c r="G51" s="64"/>
    </row>
    <row r="52" spans="1:10">
      <c r="B52" s="65"/>
      <c r="C52" s="55" t="s">
        <v>2</v>
      </c>
      <c r="D52" s="56" t="s">
        <v>160</v>
      </c>
      <c r="E52" s="56" t="s">
        <v>159</v>
      </c>
      <c r="F52" s="56" t="s">
        <v>158</v>
      </c>
      <c r="G52" s="56" t="s">
        <v>0</v>
      </c>
      <c r="H52" s="56" t="s">
        <v>9</v>
      </c>
      <c r="I52" s="56" t="s">
        <v>10</v>
      </c>
      <c r="J52" s="57" t="s">
        <v>11</v>
      </c>
    </row>
    <row r="53" spans="1:10">
      <c r="B53" s="65"/>
      <c r="C53" s="55">
        <v>1</v>
      </c>
      <c r="D53" s="58" t="s">
        <v>153</v>
      </c>
      <c r="E53" s="58" t="s">
        <v>154</v>
      </c>
      <c r="F53" s="58">
        <v>1978</v>
      </c>
      <c r="G53" s="58" t="s">
        <v>82</v>
      </c>
      <c r="H53" s="58">
        <v>60</v>
      </c>
      <c r="I53" s="58">
        <v>56</v>
      </c>
      <c r="J53" s="58">
        <f>SUM(H53:I53)</f>
        <v>116</v>
      </c>
    </row>
    <row r="54" spans="1:10">
      <c r="B54" s="65"/>
      <c r="C54" s="55">
        <v>2</v>
      </c>
      <c r="D54" s="56" t="s">
        <v>47</v>
      </c>
      <c r="E54" s="56" t="s">
        <v>32</v>
      </c>
      <c r="F54" s="56">
        <v>1966</v>
      </c>
      <c r="G54" s="55">
        <v>90</v>
      </c>
      <c r="H54" s="56">
        <v>68</v>
      </c>
      <c r="I54" s="56">
        <v>55</v>
      </c>
      <c r="J54" s="57">
        <f t="shared" ref="J54" si="12">H54+I54</f>
        <v>123</v>
      </c>
    </row>
    <row r="55" spans="1:10">
      <c r="B55" s="65"/>
      <c r="C55" s="55">
        <v>3</v>
      </c>
      <c r="D55" s="56" t="s">
        <v>93</v>
      </c>
      <c r="E55" s="56" t="s">
        <v>33</v>
      </c>
      <c r="F55" s="56">
        <v>1993</v>
      </c>
      <c r="G55" s="55">
        <v>90</v>
      </c>
      <c r="H55" s="56">
        <v>55</v>
      </c>
      <c r="I55" s="56">
        <v>43</v>
      </c>
      <c r="J55" s="57">
        <f>H55+I55</f>
        <v>98</v>
      </c>
    </row>
    <row r="56" spans="1:10" ht="18.600000000000001" thickBot="1">
      <c r="B56" s="66"/>
      <c r="C56" s="55">
        <v>4</v>
      </c>
      <c r="D56" s="56" t="s">
        <v>48</v>
      </c>
      <c r="E56" s="56" t="s">
        <v>34</v>
      </c>
      <c r="F56" s="56">
        <v>1971</v>
      </c>
      <c r="G56" s="55">
        <v>90</v>
      </c>
      <c r="H56" s="56">
        <v>61</v>
      </c>
      <c r="I56" s="56">
        <v>53</v>
      </c>
      <c r="J56" s="59">
        <f t="shared" ref="J56:J57" si="13">H56+I56</f>
        <v>114</v>
      </c>
    </row>
    <row r="57" spans="1:10">
      <c r="G57" s="58" t="s">
        <v>11</v>
      </c>
      <c r="H57" s="60">
        <f>SUM(H53:H56)</f>
        <v>244</v>
      </c>
      <c r="I57" s="60">
        <f>SUM(I53:I56)</f>
        <v>207</v>
      </c>
      <c r="J57" s="73">
        <f t="shared" si="13"/>
        <v>451</v>
      </c>
    </row>
    <row r="59" spans="1:10">
      <c r="A59" s="61">
        <v>5</v>
      </c>
      <c r="B59" s="62" t="s">
        <v>30</v>
      </c>
      <c r="C59" s="68" t="s">
        <v>43</v>
      </c>
      <c r="D59" s="63"/>
      <c r="E59" s="63"/>
      <c r="F59" s="63"/>
      <c r="G59" s="64"/>
    </row>
    <row r="60" spans="1:10">
      <c r="B60" s="65"/>
      <c r="C60" s="55" t="s">
        <v>2</v>
      </c>
      <c r="D60" s="56" t="s">
        <v>160</v>
      </c>
      <c r="E60" s="56" t="s">
        <v>159</v>
      </c>
      <c r="F60" s="56" t="s">
        <v>158</v>
      </c>
      <c r="G60" s="56" t="s">
        <v>0</v>
      </c>
      <c r="H60" s="56" t="s">
        <v>9</v>
      </c>
      <c r="I60" s="56" t="s">
        <v>10</v>
      </c>
      <c r="J60" s="57" t="s">
        <v>11</v>
      </c>
    </row>
    <row r="61" spans="1:10">
      <c r="B61" s="65"/>
      <c r="C61" s="55">
        <v>1</v>
      </c>
      <c r="D61" s="56" t="s">
        <v>50</v>
      </c>
      <c r="E61" s="56" t="s">
        <v>35</v>
      </c>
      <c r="F61" s="56">
        <v>2006</v>
      </c>
      <c r="G61" s="55">
        <v>90</v>
      </c>
      <c r="H61" s="56">
        <v>57</v>
      </c>
      <c r="I61" s="56">
        <v>51</v>
      </c>
      <c r="J61" s="57">
        <f t="shared" ref="J61" si="14">H61+I61</f>
        <v>108</v>
      </c>
    </row>
    <row r="62" spans="1:10">
      <c r="B62" s="65"/>
      <c r="C62" s="55">
        <v>2</v>
      </c>
      <c r="D62" s="58" t="s">
        <v>102</v>
      </c>
      <c r="E62" s="58" t="s">
        <v>91</v>
      </c>
      <c r="F62" s="58">
        <v>1994</v>
      </c>
      <c r="G62" s="58">
        <v>90</v>
      </c>
      <c r="H62" s="58">
        <v>57</v>
      </c>
      <c r="I62" s="58">
        <v>46</v>
      </c>
      <c r="J62" s="58">
        <f t="shared" ref="J62" si="15">SUM(H62:I62)</f>
        <v>103</v>
      </c>
    </row>
    <row r="63" spans="1:10">
      <c r="B63" s="65"/>
      <c r="C63" s="55">
        <v>3</v>
      </c>
      <c r="D63" s="56" t="s">
        <v>92</v>
      </c>
      <c r="E63" s="56" t="s">
        <v>36</v>
      </c>
      <c r="F63" s="56">
        <v>1993</v>
      </c>
      <c r="G63" s="55">
        <v>90</v>
      </c>
      <c r="H63" s="56">
        <v>46</v>
      </c>
      <c r="I63" s="56">
        <v>38</v>
      </c>
      <c r="J63" s="57">
        <f>H63+I63</f>
        <v>84</v>
      </c>
    </row>
    <row r="64" spans="1:10" ht="18.600000000000001" thickBot="1">
      <c r="B64" s="66"/>
      <c r="C64" s="55">
        <v>4</v>
      </c>
      <c r="D64" s="56" t="s">
        <v>99</v>
      </c>
      <c r="E64" s="56" t="s">
        <v>37</v>
      </c>
      <c r="F64" s="56">
        <v>1964</v>
      </c>
      <c r="G64" s="55" t="s">
        <v>66</v>
      </c>
      <c r="H64" s="56">
        <v>64</v>
      </c>
      <c r="I64" s="56">
        <v>51</v>
      </c>
      <c r="J64" s="59">
        <f t="shared" ref="J64:J65" si="16">H64+I64</f>
        <v>115</v>
      </c>
    </row>
    <row r="65" spans="1:10">
      <c r="G65" s="58" t="s">
        <v>11</v>
      </c>
      <c r="H65" s="60">
        <f>SUM(H61:H64)</f>
        <v>224</v>
      </c>
      <c r="I65" s="60">
        <f>SUM(I61:I64)</f>
        <v>186</v>
      </c>
      <c r="J65" s="73">
        <f t="shared" si="16"/>
        <v>410</v>
      </c>
    </row>
    <row r="67" spans="1:10">
      <c r="A67" s="61">
        <v>7</v>
      </c>
      <c r="B67" s="62" t="s">
        <v>31</v>
      </c>
      <c r="C67" s="68" t="s">
        <v>43</v>
      </c>
      <c r="D67" s="63"/>
      <c r="E67" s="63"/>
      <c r="F67" s="63"/>
      <c r="G67" s="64"/>
    </row>
    <row r="68" spans="1:10">
      <c r="B68" s="65"/>
      <c r="C68" s="55" t="s">
        <v>2</v>
      </c>
      <c r="D68" s="56" t="s">
        <v>160</v>
      </c>
      <c r="E68" s="56" t="s">
        <v>159</v>
      </c>
      <c r="F68" s="56" t="s">
        <v>158</v>
      </c>
      <c r="G68" s="56" t="s">
        <v>0</v>
      </c>
      <c r="H68" s="56" t="s">
        <v>9</v>
      </c>
      <c r="I68" s="56" t="s">
        <v>10</v>
      </c>
      <c r="J68" s="57" t="s">
        <v>11</v>
      </c>
    </row>
    <row r="69" spans="1:10">
      <c r="B69" s="65"/>
      <c r="C69" s="55">
        <v>1</v>
      </c>
      <c r="D69" s="56" t="s">
        <v>53</v>
      </c>
      <c r="E69" s="56" t="s">
        <v>38</v>
      </c>
      <c r="F69" s="56">
        <v>2007</v>
      </c>
      <c r="G69" s="55">
        <v>90</v>
      </c>
      <c r="H69" s="56">
        <v>53</v>
      </c>
      <c r="I69" s="56"/>
      <c r="J69" s="57">
        <f t="shared" ref="J69:J70" si="17">H69+I69</f>
        <v>53</v>
      </c>
    </row>
    <row r="70" spans="1:10">
      <c r="B70" s="65"/>
      <c r="C70" s="55">
        <v>2</v>
      </c>
      <c r="D70" s="56" t="s">
        <v>94</v>
      </c>
      <c r="E70" s="56" t="s">
        <v>39</v>
      </c>
      <c r="F70" s="56">
        <v>1976</v>
      </c>
      <c r="G70" s="55">
        <v>90</v>
      </c>
      <c r="H70" s="56">
        <v>70</v>
      </c>
      <c r="I70" s="56">
        <v>53</v>
      </c>
      <c r="J70" s="57">
        <f t="shared" si="17"/>
        <v>123</v>
      </c>
    </row>
    <row r="71" spans="1:10">
      <c r="B71" s="65"/>
      <c r="C71" s="55">
        <v>3</v>
      </c>
      <c r="D71" s="56" t="s">
        <v>157</v>
      </c>
      <c r="E71" s="56" t="s">
        <v>40</v>
      </c>
      <c r="F71" s="56">
        <v>2007</v>
      </c>
      <c r="G71" s="55">
        <v>90</v>
      </c>
      <c r="H71" s="56">
        <v>66</v>
      </c>
      <c r="I71" s="56"/>
      <c r="J71" s="57">
        <f>H71+I71</f>
        <v>66</v>
      </c>
    </row>
    <row r="72" spans="1:10">
      <c r="B72" s="66"/>
      <c r="C72" s="55">
        <v>4</v>
      </c>
      <c r="D72" s="57" t="s">
        <v>166</v>
      </c>
      <c r="E72" s="70" t="s">
        <v>167</v>
      </c>
      <c r="F72" s="70"/>
      <c r="G72" s="70" t="s">
        <v>66</v>
      </c>
      <c r="H72" s="70">
        <v>67</v>
      </c>
      <c r="I72" s="70">
        <v>49</v>
      </c>
      <c r="J72" s="70">
        <f t="shared" ref="J72" si="18">SUM(H72:I72)</f>
        <v>116</v>
      </c>
    </row>
    <row r="73" spans="1:10">
      <c r="G73" s="58" t="s">
        <v>11</v>
      </c>
      <c r="H73" s="60">
        <f>SUM(H69:H72)</f>
        <v>256</v>
      </c>
      <c r="I73" s="60">
        <f>SUM(I69:I72)</f>
        <v>102</v>
      </c>
      <c r="J73" s="73">
        <f t="shared" ref="J73" si="19">H73+I73</f>
        <v>358</v>
      </c>
    </row>
    <row r="77" spans="1:10">
      <c r="C77" s="61"/>
    </row>
    <row r="78" spans="1:10">
      <c r="C78" s="61"/>
    </row>
    <row r="79" spans="1:10">
      <c r="C79" s="61"/>
    </row>
    <row r="80" spans="1:10">
      <c r="C80" s="61"/>
      <c r="G80" s="61"/>
    </row>
    <row r="81" spans="3:7">
      <c r="C81" s="61"/>
      <c r="G81" s="61"/>
    </row>
    <row r="82" spans="3:7">
      <c r="C82" s="61"/>
    </row>
  </sheetData>
  <pageMargins left="0.25" right="0.25" top="0.75" bottom="0.75" header="0.3" footer="0.3"/>
  <pageSetup paperSize="9" orientation="landscape" r:id="rId1"/>
  <headerFooter>
    <oddFooter xml:space="preserve">&amp;C_x000D_&amp;1#&amp;"Calibri"&amp;8&amp;K000000 PMI Internal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C5E7-7D3D-C042-8CC5-8DA4C3C2C101}">
  <dimension ref="A1:K174"/>
  <sheetViews>
    <sheetView topLeftCell="A154" workbookViewId="0">
      <selection activeCell="C1" sqref="C1"/>
    </sheetView>
  </sheetViews>
  <sheetFormatPr baseColWidth="10" defaultColWidth="10.59765625" defaultRowHeight="15.6"/>
  <cols>
    <col min="1" max="1" width="12.34765625" bestFit="1" customWidth="1"/>
    <col min="2" max="2" width="12.59765625" bestFit="1" customWidth="1"/>
    <col min="3" max="3" width="21" bestFit="1" customWidth="1"/>
    <col min="4" max="4" width="13.34765625" bestFit="1" customWidth="1"/>
    <col min="5" max="5" width="6.5" bestFit="1" customWidth="1"/>
    <col min="6" max="6" width="7.34765625" style="42" bestFit="1" customWidth="1"/>
    <col min="7" max="7" width="6.84765625" bestFit="1" customWidth="1"/>
    <col min="8" max="8" width="11" bestFit="1" customWidth="1"/>
    <col min="9" max="9" width="7.75" bestFit="1" customWidth="1"/>
    <col min="10" max="10" width="4.5" bestFit="1" customWidth="1"/>
    <col min="11" max="11" width="5.34765625" bestFit="1" customWidth="1"/>
  </cols>
  <sheetData>
    <row r="1" spans="1:11" ht="25.8">
      <c r="A1" s="4" t="s">
        <v>1</v>
      </c>
      <c r="B1" s="9" t="s">
        <v>58</v>
      </c>
      <c r="C1" s="9" t="s">
        <v>59</v>
      </c>
    </row>
    <row r="3" spans="1:11" ht="25.8">
      <c r="A3" s="5" t="s">
        <v>57</v>
      </c>
      <c r="B3" s="7" t="s">
        <v>43</v>
      </c>
      <c r="C3" s="1"/>
      <c r="D3" s="1"/>
      <c r="E3" s="1"/>
      <c r="F3" s="46"/>
    </row>
    <row r="4" spans="1:11">
      <c r="A4" s="2"/>
      <c r="F4" s="47"/>
    </row>
    <row r="5" spans="1:11" ht="20.399999999999999">
      <c r="A5" s="2"/>
      <c r="B5" s="33" t="s">
        <v>2</v>
      </c>
      <c r="C5" s="34" t="s">
        <v>160</v>
      </c>
      <c r="D5" s="34" t="s">
        <v>159</v>
      </c>
      <c r="E5" s="34" t="s">
        <v>158</v>
      </c>
      <c r="F5" s="34" t="s">
        <v>0</v>
      </c>
      <c r="G5" s="34" t="s">
        <v>9</v>
      </c>
      <c r="H5" s="34" t="s">
        <v>10</v>
      </c>
      <c r="I5" s="50" t="s">
        <v>11</v>
      </c>
      <c r="J5" s="6"/>
      <c r="K5" s="6"/>
    </row>
    <row r="6" spans="1:11" ht="18.3">
      <c r="A6" s="2"/>
      <c r="B6" s="33">
        <v>1</v>
      </c>
      <c r="C6" s="34" t="s">
        <v>60</v>
      </c>
      <c r="D6" s="34" t="s">
        <v>61</v>
      </c>
      <c r="E6" s="34">
        <v>1998</v>
      </c>
      <c r="F6" s="33">
        <v>90</v>
      </c>
      <c r="G6" s="34">
        <v>63</v>
      </c>
      <c r="H6" s="34">
        <v>53</v>
      </c>
      <c r="I6" s="34">
        <f t="shared" ref="I6:I7" si="0">G6+H6</f>
        <v>116</v>
      </c>
      <c r="J6" s="29"/>
      <c r="K6" s="29"/>
    </row>
    <row r="7" spans="1:11" ht="18.3">
      <c r="A7" s="2"/>
      <c r="B7" s="33">
        <v>2</v>
      </c>
      <c r="C7" s="34" t="s">
        <v>62</v>
      </c>
      <c r="D7" s="34" t="s">
        <v>63</v>
      </c>
      <c r="E7" s="34">
        <v>1996</v>
      </c>
      <c r="F7" s="33">
        <v>90</v>
      </c>
      <c r="G7" s="34">
        <v>63</v>
      </c>
      <c r="H7" s="34">
        <v>35</v>
      </c>
      <c r="I7" s="34">
        <f t="shared" si="0"/>
        <v>98</v>
      </c>
      <c r="J7" s="29"/>
      <c r="K7" s="29"/>
    </row>
    <row r="8" spans="1:11" ht="18.3">
      <c r="A8" s="2"/>
      <c r="B8" s="33">
        <v>3</v>
      </c>
      <c r="C8" s="34" t="s">
        <v>64</v>
      </c>
      <c r="D8" s="34" t="s">
        <v>65</v>
      </c>
      <c r="E8" s="34">
        <v>2004</v>
      </c>
      <c r="F8" s="33">
        <v>90</v>
      </c>
      <c r="G8" s="34">
        <v>63</v>
      </c>
      <c r="H8" s="34"/>
      <c r="I8" s="34">
        <f>G8+H8</f>
        <v>63</v>
      </c>
      <c r="J8" s="29"/>
      <c r="K8" s="29"/>
    </row>
    <row r="9" spans="1:11" ht="18.600000000000001" thickBot="1">
      <c r="A9" s="3"/>
      <c r="B9" s="33">
        <v>4</v>
      </c>
      <c r="C9" s="34"/>
      <c r="D9" s="34"/>
      <c r="E9" s="34"/>
      <c r="F9" s="33"/>
      <c r="G9" s="34"/>
      <c r="H9" s="34"/>
      <c r="I9" s="36">
        <f t="shared" ref="I9:I10" si="1">G9+H9</f>
        <v>0</v>
      </c>
      <c r="J9" s="37"/>
      <c r="K9" s="38"/>
    </row>
    <row r="10" spans="1:11" ht="18.3">
      <c r="B10" s="29"/>
      <c r="C10" s="29"/>
      <c r="D10" s="29"/>
      <c r="E10" s="29"/>
      <c r="F10" s="45" t="s">
        <v>11</v>
      </c>
      <c r="G10" s="39">
        <f>SUM(G6:G9)</f>
        <v>189</v>
      </c>
      <c r="H10" s="39">
        <f>SUM(H6:H9)</f>
        <v>88</v>
      </c>
      <c r="I10" s="29">
        <f t="shared" si="1"/>
        <v>277</v>
      </c>
      <c r="J10" s="29"/>
      <c r="K10" s="29"/>
    </row>
    <row r="13" spans="1:11" ht="25.8">
      <c r="A13" s="4" t="s">
        <v>1</v>
      </c>
      <c r="B13" s="9" t="s">
        <v>58</v>
      </c>
      <c r="C13" s="9" t="s">
        <v>76</v>
      </c>
    </row>
    <row r="15" spans="1:11" ht="25.8">
      <c r="A15" s="5" t="s">
        <v>57</v>
      </c>
      <c r="B15" s="7" t="s">
        <v>43</v>
      </c>
      <c r="C15" s="1"/>
      <c r="D15" s="1"/>
      <c r="E15" s="1"/>
      <c r="F15" s="46"/>
    </row>
    <row r="16" spans="1:11" ht="20.399999999999999">
      <c r="A16" s="2"/>
      <c r="F16" s="47"/>
      <c r="J16" s="6"/>
      <c r="K16" s="6"/>
    </row>
    <row r="17" spans="1:11" ht="18.3">
      <c r="A17" s="2"/>
      <c r="B17" s="33" t="s">
        <v>2</v>
      </c>
      <c r="C17" s="34" t="s">
        <v>160</v>
      </c>
      <c r="D17" s="34" t="s">
        <v>159</v>
      </c>
      <c r="E17" s="34" t="s">
        <v>158</v>
      </c>
      <c r="F17" s="34" t="s">
        <v>0</v>
      </c>
      <c r="G17" s="34" t="s">
        <v>9</v>
      </c>
      <c r="H17" s="34" t="s">
        <v>10</v>
      </c>
      <c r="I17" s="50" t="s">
        <v>11</v>
      </c>
      <c r="J17" s="35"/>
      <c r="K17" s="29"/>
    </row>
    <row r="18" spans="1:11" ht="18.3">
      <c r="A18" s="2"/>
      <c r="B18" s="33">
        <v>1</v>
      </c>
      <c r="C18" s="34" t="s">
        <v>67</v>
      </c>
      <c r="D18" s="34" t="s">
        <v>72</v>
      </c>
      <c r="E18" s="34">
        <v>1997</v>
      </c>
      <c r="F18" s="33">
        <v>90</v>
      </c>
      <c r="G18" s="34">
        <v>62</v>
      </c>
      <c r="H18" s="34">
        <v>48</v>
      </c>
      <c r="I18" s="34">
        <f t="shared" ref="I18:I19" si="2">G18+H18</f>
        <v>110</v>
      </c>
      <c r="J18" s="29"/>
      <c r="K18" s="29"/>
    </row>
    <row r="19" spans="1:11" ht="18.3">
      <c r="A19" s="2"/>
      <c r="B19" s="33">
        <v>2</v>
      </c>
      <c r="C19" s="34" t="s">
        <v>67</v>
      </c>
      <c r="D19" s="34" t="s">
        <v>73</v>
      </c>
      <c r="E19" s="34">
        <v>1963</v>
      </c>
      <c r="F19" s="33">
        <v>90</v>
      </c>
      <c r="G19" s="34">
        <v>72</v>
      </c>
      <c r="H19" s="34">
        <v>54</v>
      </c>
      <c r="I19" s="34">
        <f t="shared" si="2"/>
        <v>126</v>
      </c>
      <c r="J19" s="29"/>
      <c r="K19" s="29"/>
    </row>
    <row r="20" spans="1:11" ht="18.600000000000001" thickBot="1">
      <c r="A20" s="2"/>
      <c r="B20" s="33">
        <v>3</v>
      </c>
      <c r="C20" s="34" t="s">
        <v>74</v>
      </c>
      <c r="D20" s="34" t="s">
        <v>75</v>
      </c>
      <c r="E20" s="34">
        <v>1952</v>
      </c>
      <c r="F20" s="33">
        <v>57</v>
      </c>
      <c r="G20" s="34">
        <v>61</v>
      </c>
      <c r="H20" s="34">
        <v>50</v>
      </c>
      <c r="I20" s="34">
        <f>G20+H20</f>
        <v>111</v>
      </c>
      <c r="J20" s="37"/>
      <c r="K20" s="38"/>
    </row>
    <row r="21" spans="1:11" ht="18.600000000000001" thickBot="1">
      <c r="A21" s="3"/>
      <c r="B21" s="33">
        <v>4</v>
      </c>
      <c r="C21" s="34"/>
      <c r="D21" s="34"/>
      <c r="E21" s="34"/>
      <c r="F21" s="33"/>
      <c r="G21" s="34"/>
      <c r="H21" s="34"/>
      <c r="I21" s="36">
        <f t="shared" ref="I21:I22" si="3">G21+H21</f>
        <v>0</v>
      </c>
      <c r="J21" s="29"/>
      <c r="K21" s="29"/>
    </row>
    <row r="22" spans="1:11" ht="18.3">
      <c r="B22" s="29"/>
      <c r="C22" s="29"/>
      <c r="D22" s="29"/>
      <c r="E22" s="29"/>
      <c r="F22" s="45" t="s">
        <v>11</v>
      </c>
      <c r="G22" s="39">
        <f>SUM(G18:G21)</f>
        <v>195</v>
      </c>
      <c r="H22" s="39">
        <f>SUM(H18:H21)</f>
        <v>152</v>
      </c>
      <c r="I22" s="29">
        <f t="shared" si="3"/>
        <v>347</v>
      </c>
    </row>
    <row r="23" spans="1:11" ht="25.8">
      <c r="A23" s="4" t="s">
        <v>1</v>
      </c>
      <c r="B23" s="9" t="s">
        <v>58</v>
      </c>
      <c r="C23" s="9" t="s">
        <v>168</v>
      </c>
    </row>
    <row r="25" spans="1:11" ht="25.8">
      <c r="A25" s="5" t="s">
        <v>57</v>
      </c>
      <c r="B25" s="7" t="s">
        <v>43</v>
      </c>
      <c r="C25" s="1"/>
      <c r="D25" s="1"/>
      <c r="E25" s="1"/>
      <c r="F25" s="46"/>
    </row>
    <row r="26" spans="1:11">
      <c r="A26" s="2"/>
      <c r="F26" s="47"/>
    </row>
    <row r="27" spans="1:11" ht="18.3">
      <c r="A27" s="2"/>
      <c r="B27" s="33" t="s">
        <v>2</v>
      </c>
      <c r="C27" s="34" t="s">
        <v>160</v>
      </c>
      <c r="D27" s="34" t="s">
        <v>159</v>
      </c>
      <c r="E27" s="34" t="s">
        <v>158</v>
      </c>
      <c r="F27" s="34" t="s">
        <v>0</v>
      </c>
      <c r="G27" s="34" t="s">
        <v>9</v>
      </c>
      <c r="H27" s="34" t="s">
        <v>10</v>
      </c>
      <c r="I27" s="50" t="s">
        <v>11</v>
      </c>
    </row>
    <row r="28" spans="1:11" ht="20.399999999999999">
      <c r="A28" s="2"/>
      <c r="B28" s="33">
        <v>1</v>
      </c>
      <c r="C28" s="34" t="s">
        <v>60</v>
      </c>
      <c r="D28" s="34" t="s">
        <v>171</v>
      </c>
      <c r="E28" s="34">
        <v>1954</v>
      </c>
      <c r="F28" s="33" t="s">
        <v>66</v>
      </c>
      <c r="G28" s="34">
        <v>68</v>
      </c>
      <c r="H28" s="34">
        <v>44</v>
      </c>
      <c r="I28" s="34">
        <f t="shared" ref="I28:I29" si="4">G28+H28</f>
        <v>112</v>
      </c>
      <c r="J28" s="6"/>
      <c r="K28" s="6"/>
    </row>
    <row r="29" spans="1:11" ht="18.3">
      <c r="A29" s="2"/>
      <c r="B29" s="33">
        <v>2</v>
      </c>
      <c r="C29" s="34" t="s">
        <v>67</v>
      </c>
      <c r="D29" s="34" t="s">
        <v>68</v>
      </c>
      <c r="E29" s="34">
        <v>1961</v>
      </c>
      <c r="F29" s="33">
        <v>90</v>
      </c>
      <c r="G29" s="34">
        <v>50</v>
      </c>
      <c r="H29" s="34">
        <v>50</v>
      </c>
      <c r="I29" s="34">
        <f t="shared" si="4"/>
        <v>100</v>
      </c>
      <c r="J29" s="29"/>
      <c r="K29" s="29"/>
    </row>
    <row r="30" spans="1:11" ht="18.3">
      <c r="A30" s="2"/>
      <c r="B30" s="33">
        <v>3</v>
      </c>
      <c r="C30" s="34" t="s">
        <v>69</v>
      </c>
      <c r="D30" s="34" t="s">
        <v>70</v>
      </c>
      <c r="E30" s="34">
        <v>1972</v>
      </c>
      <c r="F30" s="33">
        <v>90</v>
      </c>
      <c r="G30" s="34">
        <v>49</v>
      </c>
      <c r="H30" s="34">
        <v>34</v>
      </c>
      <c r="I30" s="34">
        <f>G30+H30</f>
        <v>83</v>
      </c>
      <c r="J30" s="35"/>
      <c r="K30" s="35"/>
    </row>
    <row r="31" spans="1:11" ht="18.600000000000001" thickBot="1">
      <c r="A31" s="3"/>
      <c r="B31" s="33">
        <v>4</v>
      </c>
      <c r="C31" s="34" t="s">
        <v>64</v>
      </c>
      <c r="D31" s="34" t="s">
        <v>71</v>
      </c>
      <c r="E31" s="34">
        <v>1968</v>
      </c>
      <c r="F31" s="33">
        <v>90</v>
      </c>
      <c r="G31" s="34">
        <v>54</v>
      </c>
      <c r="H31" s="34">
        <v>46</v>
      </c>
      <c r="I31" s="36">
        <f t="shared" ref="I31:I32" si="5">G31+H31</f>
        <v>100</v>
      </c>
      <c r="J31" s="29"/>
      <c r="K31" s="29"/>
    </row>
    <row r="32" spans="1:11" ht="18.600000000000001" thickBot="1">
      <c r="B32" s="29"/>
      <c r="C32" s="29"/>
      <c r="D32" s="29"/>
      <c r="E32" s="29"/>
      <c r="F32" s="45" t="s">
        <v>11</v>
      </c>
      <c r="G32" s="39">
        <f>SUM(G28:G31)</f>
        <v>221</v>
      </c>
      <c r="H32" s="39">
        <f>SUM(H28:H31)</f>
        <v>174</v>
      </c>
      <c r="I32" s="29">
        <f t="shared" si="5"/>
        <v>395</v>
      </c>
      <c r="J32" s="37"/>
      <c r="K32" s="38"/>
    </row>
    <row r="33" spans="1:11" ht="25.8">
      <c r="A33" s="4" t="s">
        <v>1</v>
      </c>
      <c r="B33" s="9" t="s">
        <v>58</v>
      </c>
      <c r="C33" s="9" t="s">
        <v>169</v>
      </c>
      <c r="J33" s="29"/>
      <c r="K33" s="29"/>
    </row>
    <row r="35" spans="1:11" ht="25.8">
      <c r="A35" s="5" t="s">
        <v>57</v>
      </c>
      <c r="B35" s="7" t="s">
        <v>43</v>
      </c>
      <c r="C35" s="1"/>
      <c r="D35" s="1"/>
      <c r="E35" s="1"/>
      <c r="F35" s="46"/>
    </row>
    <row r="36" spans="1:11">
      <c r="A36" s="2"/>
      <c r="F36" s="47"/>
    </row>
    <row r="37" spans="1:11" ht="18.3">
      <c r="A37" s="2"/>
      <c r="B37" s="33" t="s">
        <v>2</v>
      </c>
      <c r="C37" s="34" t="s">
        <v>160</v>
      </c>
      <c r="D37" s="34" t="s">
        <v>159</v>
      </c>
      <c r="E37" s="34" t="s">
        <v>158</v>
      </c>
      <c r="F37" s="34" t="s">
        <v>0</v>
      </c>
      <c r="G37" s="34" t="s">
        <v>9</v>
      </c>
      <c r="H37" s="34" t="s">
        <v>10</v>
      </c>
      <c r="I37" s="50" t="s">
        <v>11</v>
      </c>
    </row>
    <row r="38" spans="1:11" ht="20.399999999999999">
      <c r="A38" s="2"/>
      <c r="B38" s="33">
        <v>1</v>
      </c>
      <c r="C38" s="34" t="s">
        <v>172</v>
      </c>
      <c r="D38" s="34" t="s">
        <v>173</v>
      </c>
      <c r="E38" s="34">
        <v>1974</v>
      </c>
      <c r="F38" s="33">
        <v>90</v>
      </c>
      <c r="G38" s="34">
        <v>45</v>
      </c>
      <c r="H38" s="34">
        <v>39</v>
      </c>
      <c r="I38" s="34">
        <f t="shared" ref="I38:I39" si="6">G38+H38</f>
        <v>84</v>
      </c>
      <c r="J38" s="6"/>
      <c r="K38" s="6"/>
    </row>
    <row r="39" spans="1:11" ht="18.3">
      <c r="A39" s="2"/>
      <c r="B39" s="33">
        <v>2</v>
      </c>
      <c r="C39" s="34" t="s">
        <v>174</v>
      </c>
      <c r="D39" s="34" t="s">
        <v>175</v>
      </c>
      <c r="E39" s="34">
        <v>1974</v>
      </c>
      <c r="F39" s="33" t="s">
        <v>176</v>
      </c>
      <c r="G39" s="34">
        <v>67</v>
      </c>
      <c r="H39" s="34">
        <v>53</v>
      </c>
      <c r="I39" s="34">
        <f t="shared" si="6"/>
        <v>120</v>
      </c>
      <c r="J39" s="29"/>
      <c r="K39" s="29"/>
    </row>
    <row r="40" spans="1:11" ht="18.3">
      <c r="A40" s="2"/>
      <c r="B40" s="33">
        <v>3</v>
      </c>
      <c r="C40" s="34" t="s">
        <v>174</v>
      </c>
      <c r="D40" s="34" t="s">
        <v>177</v>
      </c>
      <c r="E40" s="34">
        <v>1977</v>
      </c>
      <c r="F40" s="33">
        <v>90</v>
      </c>
      <c r="G40" s="34">
        <v>52</v>
      </c>
      <c r="H40" s="34">
        <v>44</v>
      </c>
      <c r="I40" s="34">
        <f>G40+H40</f>
        <v>96</v>
      </c>
      <c r="J40" s="35"/>
      <c r="K40" s="35"/>
    </row>
    <row r="41" spans="1:11" ht="18.600000000000001" thickBot="1">
      <c r="A41" s="3"/>
      <c r="B41" s="33">
        <v>4</v>
      </c>
      <c r="C41" s="34" t="s">
        <v>178</v>
      </c>
      <c r="D41" s="34" t="s">
        <v>103</v>
      </c>
      <c r="E41" s="34">
        <v>1992</v>
      </c>
      <c r="F41" s="33">
        <v>90</v>
      </c>
      <c r="G41" s="34">
        <v>55</v>
      </c>
      <c r="H41" s="34">
        <v>44</v>
      </c>
      <c r="I41" s="36">
        <f t="shared" ref="I41:I42" si="7">G41+H41</f>
        <v>99</v>
      </c>
      <c r="J41" s="29"/>
      <c r="K41" s="29"/>
    </row>
    <row r="42" spans="1:11" ht="18.600000000000001" thickBot="1">
      <c r="B42" s="29"/>
      <c r="C42" s="29"/>
      <c r="D42" s="29"/>
      <c r="E42" s="29"/>
      <c r="F42" s="45" t="s">
        <v>11</v>
      </c>
      <c r="G42" s="39">
        <f>SUM(G38:G41)</f>
        <v>219</v>
      </c>
      <c r="H42" s="39">
        <f>SUM(H38:H41)</f>
        <v>180</v>
      </c>
      <c r="I42" s="29">
        <f t="shared" si="7"/>
        <v>399</v>
      </c>
      <c r="J42" s="37"/>
      <c r="K42" s="38"/>
    </row>
    <row r="43" spans="1:11" ht="25.8">
      <c r="A43" s="4" t="s">
        <v>1</v>
      </c>
      <c r="B43" s="9" t="s">
        <v>58</v>
      </c>
      <c r="C43" s="9" t="s">
        <v>170</v>
      </c>
      <c r="J43" s="29"/>
      <c r="K43" s="29"/>
    </row>
    <row r="45" spans="1:11" ht="25.8">
      <c r="A45" s="5" t="s">
        <v>57</v>
      </c>
      <c r="B45" s="7" t="s">
        <v>43</v>
      </c>
      <c r="C45" s="1"/>
      <c r="D45" s="1"/>
      <c r="E45" s="1"/>
      <c r="F45" s="46"/>
    </row>
    <row r="46" spans="1:11">
      <c r="A46" s="2"/>
      <c r="F46" s="47"/>
    </row>
    <row r="47" spans="1:11" ht="18.3">
      <c r="A47" s="2"/>
      <c r="B47" s="33" t="s">
        <v>2</v>
      </c>
      <c r="C47" s="34" t="s">
        <v>160</v>
      </c>
      <c r="D47" s="34" t="s">
        <v>159</v>
      </c>
      <c r="E47" s="34" t="s">
        <v>158</v>
      </c>
      <c r="F47" s="34" t="s">
        <v>0</v>
      </c>
      <c r="G47" s="34" t="s">
        <v>9</v>
      </c>
      <c r="H47" s="34" t="s">
        <v>10</v>
      </c>
      <c r="I47" s="50" t="s">
        <v>11</v>
      </c>
    </row>
    <row r="48" spans="1:11" ht="20.399999999999999">
      <c r="A48" s="2"/>
      <c r="B48" s="33">
        <v>1</v>
      </c>
      <c r="C48" s="34" t="s">
        <v>179</v>
      </c>
      <c r="D48" s="34" t="s">
        <v>70</v>
      </c>
      <c r="E48" s="34">
        <v>1962</v>
      </c>
      <c r="F48" s="33">
        <v>90</v>
      </c>
      <c r="G48" s="34">
        <v>55</v>
      </c>
      <c r="H48" s="34">
        <v>39</v>
      </c>
      <c r="I48" s="34">
        <f t="shared" ref="I48:I49" si="8">G48+H48</f>
        <v>94</v>
      </c>
      <c r="J48" s="6"/>
      <c r="K48" s="6"/>
    </row>
    <row r="49" spans="1:11" ht="18.3">
      <c r="A49" s="2"/>
      <c r="B49" s="33">
        <v>2</v>
      </c>
      <c r="C49" s="34" t="s">
        <v>178</v>
      </c>
      <c r="D49" s="34" t="s">
        <v>180</v>
      </c>
      <c r="E49" s="34">
        <v>1994</v>
      </c>
      <c r="F49" s="33">
        <v>90</v>
      </c>
      <c r="G49" s="34">
        <v>57</v>
      </c>
      <c r="H49" s="34">
        <v>47</v>
      </c>
      <c r="I49" s="34">
        <f t="shared" si="8"/>
        <v>104</v>
      </c>
      <c r="J49" s="29"/>
      <c r="K49" s="29"/>
    </row>
    <row r="50" spans="1:11" ht="18.3">
      <c r="A50" s="2"/>
      <c r="B50" s="33">
        <v>3</v>
      </c>
      <c r="C50" s="34" t="s">
        <v>178</v>
      </c>
      <c r="D50" s="34" t="s">
        <v>181</v>
      </c>
      <c r="E50" s="34">
        <v>1960</v>
      </c>
      <c r="F50" s="33">
        <v>90</v>
      </c>
      <c r="G50" s="34">
        <v>53</v>
      </c>
      <c r="H50" s="34">
        <v>45</v>
      </c>
      <c r="I50" s="34">
        <f>G50+H50</f>
        <v>98</v>
      </c>
      <c r="J50" s="35"/>
      <c r="K50" s="35"/>
    </row>
    <row r="51" spans="1:11" ht="18.600000000000001" thickBot="1">
      <c r="A51" s="3"/>
      <c r="B51" s="33">
        <v>4</v>
      </c>
      <c r="C51" s="34" t="s">
        <v>178</v>
      </c>
      <c r="D51" s="34" t="s">
        <v>182</v>
      </c>
      <c r="E51" s="34">
        <v>1989</v>
      </c>
      <c r="F51" s="33" t="s">
        <v>176</v>
      </c>
      <c r="G51" s="34">
        <v>69</v>
      </c>
      <c r="H51" s="34">
        <v>49</v>
      </c>
      <c r="I51" s="36">
        <f t="shared" ref="I51:I52" si="9">G51+H51</f>
        <v>118</v>
      </c>
      <c r="J51" s="29"/>
      <c r="K51" s="29"/>
    </row>
    <row r="52" spans="1:11" ht="18.600000000000001" thickBot="1">
      <c r="B52" s="29"/>
      <c r="C52" s="29"/>
      <c r="D52" s="29"/>
      <c r="E52" s="29"/>
      <c r="F52" s="45" t="s">
        <v>11</v>
      </c>
      <c r="G52" s="39">
        <f>SUM(G48:G51)</f>
        <v>234</v>
      </c>
      <c r="H52" s="39">
        <f>SUM(H48:H51)</f>
        <v>180</v>
      </c>
      <c r="I52" s="29">
        <f t="shared" si="9"/>
        <v>414</v>
      </c>
      <c r="J52" s="37"/>
      <c r="K52" s="38"/>
    </row>
    <row r="53" spans="1:11" ht="18.3">
      <c r="J53" s="29"/>
      <c r="K53" s="29"/>
    </row>
    <row r="54" spans="1:11">
      <c r="A54" s="43"/>
      <c r="B54" s="43"/>
      <c r="C54" s="43"/>
      <c r="D54" s="43"/>
      <c r="E54" s="43"/>
      <c r="F54" s="48"/>
      <c r="G54" s="43"/>
      <c r="H54" s="43"/>
      <c r="I54" s="43"/>
    </row>
    <row r="55" spans="1:11" ht="25.8">
      <c r="A55" s="4" t="s">
        <v>1</v>
      </c>
      <c r="B55" s="9" t="s">
        <v>77</v>
      </c>
    </row>
    <row r="57" spans="1:11" ht="25.2">
      <c r="A57" s="44" t="s">
        <v>57</v>
      </c>
      <c r="B57" s="8" t="s">
        <v>16</v>
      </c>
      <c r="C57" s="1"/>
      <c r="D57" s="1"/>
      <c r="E57" s="1"/>
      <c r="F57" s="46"/>
    </row>
    <row r="58" spans="1:11" ht="20.399999999999999">
      <c r="A58" s="2"/>
      <c r="F58" s="47"/>
      <c r="J58" s="6"/>
      <c r="K58" s="6"/>
    </row>
    <row r="59" spans="1:11" ht="18.3">
      <c r="A59" s="2"/>
      <c r="B59" s="33" t="s">
        <v>2</v>
      </c>
      <c r="C59" s="34" t="s">
        <v>160</v>
      </c>
      <c r="D59" s="34" t="s">
        <v>159</v>
      </c>
      <c r="E59" s="34" t="s">
        <v>158</v>
      </c>
      <c r="F59" s="34" t="s">
        <v>0</v>
      </c>
      <c r="G59" s="34" t="s">
        <v>9</v>
      </c>
      <c r="H59" s="34" t="s">
        <v>10</v>
      </c>
      <c r="I59" s="50" t="s">
        <v>11</v>
      </c>
      <c r="J59" s="29"/>
      <c r="K59" s="29"/>
    </row>
    <row r="60" spans="1:11" ht="18.3">
      <c r="A60" s="2"/>
      <c r="B60" s="33">
        <v>1</v>
      </c>
      <c r="C60" s="34" t="s">
        <v>55</v>
      </c>
      <c r="D60" s="34" t="s">
        <v>119</v>
      </c>
      <c r="E60" s="34">
        <v>1955</v>
      </c>
      <c r="F60" s="33" t="s">
        <v>78</v>
      </c>
      <c r="G60" s="34">
        <v>74</v>
      </c>
      <c r="H60" s="34">
        <v>53</v>
      </c>
      <c r="I60" s="34">
        <f t="shared" ref="I60:I61" si="10">G60+H60</f>
        <v>127</v>
      </c>
      <c r="J60" s="35"/>
      <c r="K60" s="35"/>
    </row>
    <row r="61" spans="1:11" ht="18.3">
      <c r="A61" s="2"/>
      <c r="B61" s="33">
        <v>2</v>
      </c>
      <c r="C61" s="34" t="s">
        <v>47</v>
      </c>
      <c r="D61" s="34" t="s">
        <v>79</v>
      </c>
      <c r="E61" s="34">
        <v>1967</v>
      </c>
      <c r="F61" s="33" t="s">
        <v>78</v>
      </c>
      <c r="G61" s="34">
        <v>76</v>
      </c>
      <c r="H61" s="34">
        <v>49</v>
      </c>
      <c r="I61" s="34">
        <f t="shared" si="10"/>
        <v>125</v>
      </c>
      <c r="J61" s="29"/>
      <c r="K61" s="29"/>
    </row>
    <row r="62" spans="1:11" ht="18.600000000000001" thickBot="1">
      <c r="A62" s="2"/>
      <c r="B62" s="33">
        <v>3</v>
      </c>
      <c r="C62" s="34" t="s">
        <v>80</v>
      </c>
      <c r="D62" s="34" t="s">
        <v>81</v>
      </c>
      <c r="E62" s="34">
        <v>1945</v>
      </c>
      <c r="F62" s="33" t="s">
        <v>82</v>
      </c>
      <c r="G62" s="34">
        <v>72</v>
      </c>
      <c r="H62" s="34">
        <v>54</v>
      </c>
      <c r="I62" s="34">
        <f>G62+H62</f>
        <v>126</v>
      </c>
      <c r="J62" s="37"/>
      <c r="K62" s="38"/>
    </row>
    <row r="63" spans="1:11" ht="18.600000000000001" thickBot="1">
      <c r="A63" s="3"/>
      <c r="B63" s="33">
        <v>4</v>
      </c>
      <c r="C63" s="34" t="s">
        <v>83</v>
      </c>
      <c r="D63" s="34" t="s">
        <v>84</v>
      </c>
      <c r="E63" s="34">
        <v>1970</v>
      </c>
      <c r="F63" s="33">
        <v>90</v>
      </c>
      <c r="G63" s="34">
        <v>67</v>
      </c>
      <c r="H63" s="34">
        <v>50</v>
      </c>
      <c r="I63" s="36">
        <f t="shared" ref="I63:I64" si="11">G63+H63</f>
        <v>117</v>
      </c>
      <c r="J63" s="29"/>
      <c r="K63" s="29"/>
    </row>
    <row r="64" spans="1:11" ht="18.3">
      <c r="B64" s="29"/>
      <c r="C64" s="29"/>
      <c r="D64" s="29"/>
      <c r="E64" s="29"/>
      <c r="F64" s="45" t="s">
        <v>11</v>
      </c>
      <c r="G64" s="39">
        <f>SUM(G60:G63)</f>
        <v>289</v>
      </c>
      <c r="H64" s="39">
        <f>SUM(H60:H63)</f>
        <v>206</v>
      </c>
      <c r="I64" s="29">
        <f t="shared" si="11"/>
        <v>495</v>
      </c>
    </row>
    <row r="65" spans="1:11">
      <c r="J65" s="43"/>
      <c r="K65" s="43"/>
    </row>
    <row r="66" spans="1:11">
      <c r="A66" s="43"/>
      <c r="B66" s="43"/>
      <c r="C66" s="43"/>
      <c r="D66" s="43"/>
      <c r="E66" s="43"/>
      <c r="F66" s="48"/>
      <c r="G66" s="43"/>
      <c r="H66" s="43"/>
      <c r="I66" s="43"/>
    </row>
    <row r="68" spans="1:11" ht="25.8">
      <c r="A68" s="4" t="s">
        <v>1</v>
      </c>
      <c r="B68" s="9" t="s">
        <v>85</v>
      </c>
    </row>
    <row r="70" spans="1:11" ht="25.8">
      <c r="A70" s="44" t="s">
        <v>57</v>
      </c>
      <c r="B70" s="7" t="s">
        <v>43</v>
      </c>
      <c r="C70" s="1"/>
      <c r="D70" s="1"/>
      <c r="E70" s="1"/>
      <c r="F70" s="46"/>
      <c r="J70" s="6"/>
      <c r="K70" s="6"/>
    </row>
    <row r="71" spans="1:11" ht="18.3">
      <c r="A71" s="2"/>
      <c r="F71" s="47"/>
      <c r="J71" s="35"/>
      <c r="K71" s="29"/>
    </row>
    <row r="72" spans="1:11" ht="18.3">
      <c r="A72" s="2"/>
      <c r="B72" s="33" t="s">
        <v>2</v>
      </c>
      <c r="C72" s="34" t="s">
        <v>160</v>
      </c>
      <c r="D72" s="34" t="s">
        <v>159</v>
      </c>
      <c r="E72" s="34" t="s">
        <v>158</v>
      </c>
      <c r="F72" s="34" t="s">
        <v>0</v>
      </c>
      <c r="G72" s="34" t="s">
        <v>9</v>
      </c>
      <c r="H72" s="34" t="s">
        <v>10</v>
      </c>
      <c r="I72" s="50" t="s">
        <v>11</v>
      </c>
      <c r="J72" s="35"/>
      <c r="K72" s="29"/>
    </row>
    <row r="73" spans="1:11" ht="18.3">
      <c r="A73" s="2"/>
      <c r="B73" s="33">
        <v>1</v>
      </c>
      <c r="C73" s="34" t="s">
        <v>86</v>
      </c>
      <c r="D73" s="34" t="s">
        <v>87</v>
      </c>
      <c r="E73" s="34">
        <v>1993</v>
      </c>
      <c r="F73" s="33">
        <v>90</v>
      </c>
      <c r="G73" s="34">
        <v>67</v>
      </c>
      <c r="H73" s="34"/>
      <c r="I73" s="34">
        <f t="shared" ref="I73:I74" si="12">G73+H73</f>
        <v>67</v>
      </c>
      <c r="J73" s="35"/>
      <c r="K73" s="35"/>
    </row>
    <row r="74" spans="1:11" ht="18.600000000000001" thickBot="1">
      <c r="A74" s="2"/>
      <c r="B74" s="33">
        <v>2</v>
      </c>
      <c r="C74" s="34" t="s">
        <v>88</v>
      </c>
      <c r="D74" s="34" t="s">
        <v>89</v>
      </c>
      <c r="E74" s="34">
        <v>1999</v>
      </c>
      <c r="F74" s="33">
        <v>90</v>
      </c>
      <c r="G74" s="34">
        <v>58</v>
      </c>
      <c r="H74" s="34"/>
      <c r="I74" s="34">
        <f t="shared" si="12"/>
        <v>58</v>
      </c>
      <c r="J74" s="37"/>
      <c r="K74" s="38"/>
    </row>
    <row r="75" spans="1:11" ht="18.3">
      <c r="A75" s="2"/>
      <c r="B75" s="33">
        <v>3</v>
      </c>
      <c r="C75" s="34" t="s">
        <v>90</v>
      </c>
      <c r="D75" s="34" t="s">
        <v>91</v>
      </c>
      <c r="E75" s="34">
        <v>1983</v>
      </c>
      <c r="F75" s="33">
        <v>90</v>
      </c>
      <c r="G75" s="34">
        <v>59</v>
      </c>
      <c r="H75" s="34">
        <v>49</v>
      </c>
      <c r="I75" s="34">
        <f>G75+H75</f>
        <v>108</v>
      </c>
      <c r="J75" s="29"/>
      <c r="K75" s="29"/>
    </row>
    <row r="76" spans="1:11" ht="18.600000000000001" thickBot="1">
      <c r="A76" s="3"/>
      <c r="B76" s="33">
        <v>4</v>
      </c>
      <c r="C76" s="34" t="s">
        <v>120</v>
      </c>
      <c r="D76" s="34" t="s">
        <v>121</v>
      </c>
      <c r="E76" s="34">
        <v>1990</v>
      </c>
      <c r="F76" s="33">
        <v>90</v>
      </c>
      <c r="G76" s="34">
        <v>75</v>
      </c>
      <c r="H76" s="34">
        <v>51</v>
      </c>
      <c r="I76" s="36">
        <f t="shared" ref="I76:I77" si="13">G76+H76</f>
        <v>126</v>
      </c>
    </row>
    <row r="77" spans="1:11" ht="18.3">
      <c r="B77" s="29"/>
      <c r="C77" s="29"/>
      <c r="D77" s="29"/>
      <c r="E77" s="29"/>
      <c r="F77" s="45" t="s">
        <v>11</v>
      </c>
      <c r="G77" s="39">
        <f>SUM(G73:G76)</f>
        <v>259</v>
      </c>
      <c r="H77" s="39">
        <f>SUM(H73:H76)</f>
        <v>100</v>
      </c>
      <c r="I77" s="29">
        <f t="shared" si="13"/>
        <v>359</v>
      </c>
      <c r="J77" s="43"/>
      <c r="K77" s="43"/>
    </row>
    <row r="79" spans="1:11">
      <c r="A79" s="43"/>
      <c r="B79" s="43"/>
      <c r="C79" s="43"/>
      <c r="D79" s="43"/>
      <c r="E79" s="43"/>
      <c r="F79" s="48"/>
      <c r="G79" s="43"/>
      <c r="H79" s="43"/>
      <c r="I79" s="43"/>
    </row>
    <row r="81" spans="1:11" ht="25.8">
      <c r="A81" s="4" t="s">
        <v>1</v>
      </c>
      <c r="B81" s="9" t="s">
        <v>85</v>
      </c>
      <c r="C81" s="42" t="s">
        <v>163</v>
      </c>
    </row>
    <row r="83" spans="1:11" ht="25.8">
      <c r="A83" s="44" t="s">
        <v>57</v>
      </c>
      <c r="B83" s="7" t="s">
        <v>43</v>
      </c>
      <c r="C83" s="1"/>
      <c r="D83" s="1"/>
      <c r="E83" s="1"/>
      <c r="F83" s="46"/>
      <c r="J83" s="6"/>
      <c r="K83" s="6"/>
    </row>
    <row r="84" spans="1:11" ht="18.3">
      <c r="A84" s="2"/>
      <c r="F84" s="47"/>
      <c r="J84" s="29"/>
      <c r="K84" s="29"/>
    </row>
    <row r="85" spans="1:11" ht="18.3">
      <c r="A85" s="2"/>
      <c r="B85" s="33" t="s">
        <v>2</v>
      </c>
      <c r="C85" s="34" t="s">
        <v>160</v>
      </c>
      <c r="D85" s="34" t="s">
        <v>159</v>
      </c>
      <c r="E85" s="34" t="s">
        <v>158</v>
      </c>
      <c r="F85" s="34" t="s">
        <v>0</v>
      </c>
      <c r="G85" s="34" t="s">
        <v>9</v>
      </c>
      <c r="H85" s="34" t="s">
        <v>10</v>
      </c>
      <c r="I85" s="50" t="s">
        <v>11</v>
      </c>
      <c r="J85" s="29"/>
      <c r="K85" s="29"/>
    </row>
    <row r="86" spans="1:11" ht="18.3">
      <c r="A86" s="2"/>
      <c r="B86" s="33">
        <v>1</v>
      </c>
      <c r="C86" s="34" t="s">
        <v>122</v>
      </c>
      <c r="D86" s="34" t="s">
        <v>123</v>
      </c>
      <c r="E86" s="34">
        <v>2007</v>
      </c>
      <c r="F86" s="33">
        <v>90</v>
      </c>
      <c r="G86" s="34">
        <v>62</v>
      </c>
      <c r="H86" s="34">
        <v>51</v>
      </c>
      <c r="I86" s="34">
        <f>SUM(G86+H86)</f>
        <v>113</v>
      </c>
      <c r="J86" s="29"/>
      <c r="K86" s="29"/>
    </row>
    <row r="87" spans="1:11" ht="18.600000000000001" thickBot="1">
      <c r="A87" s="2"/>
      <c r="B87" s="33">
        <v>2</v>
      </c>
      <c r="C87" s="34" t="s">
        <v>124</v>
      </c>
      <c r="D87" s="34" t="s">
        <v>125</v>
      </c>
      <c r="E87" s="34">
        <v>2007</v>
      </c>
      <c r="F87" s="33">
        <v>90</v>
      </c>
      <c r="G87" s="34">
        <v>64</v>
      </c>
      <c r="H87" s="34"/>
      <c r="I87" s="34">
        <f t="shared" ref="I87:I89" si="14">SUM(G87+H87)</f>
        <v>64</v>
      </c>
      <c r="J87" s="37"/>
      <c r="K87" s="38"/>
    </row>
    <row r="88" spans="1:11" ht="18.3">
      <c r="A88" s="2"/>
      <c r="B88" s="33">
        <v>3</v>
      </c>
      <c r="C88" s="34" t="s">
        <v>126</v>
      </c>
      <c r="D88" s="34" t="s">
        <v>119</v>
      </c>
      <c r="E88" s="34">
        <v>2007</v>
      </c>
      <c r="F88" s="33">
        <v>90</v>
      </c>
      <c r="G88" s="34">
        <v>61</v>
      </c>
      <c r="H88" s="34"/>
      <c r="I88" s="34">
        <f t="shared" si="14"/>
        <v>61</v>
      </c>
      <c r="J88" s="29"/>
      <c r="K88" s="29"/>
    </row>
    <row r="89" spans="1:11" ht="18.3">
      <c r="A89" s="3"/>
      <c r="B89" s="33">
        <v>4</v>
      </c>
      <c r="C89" s="34" t="s">
        <v>127</v>
      </c>
      <c r="D89" s="34" t="s">
        <v>128</v>
      </c>
      <c r="E89" s="34">
        <v>2007</v>
      </c>
      <c r="F89" s="33">
        <v>90</v>
      </c>
      <c r="G89" s="34">
        <v>69</v>
      </c>
      <c r="H89" s="34"/>
      <c r="I89" s="34">
        <f t="shared" si="14"/>
        <v>69</v>
      </c>
    </row>
    <row r="90" spans="1:11" ht="18.3">
      <c r="B90" s="29"/>
      <c r="C90" s="29"/>
      <c r="D90" s="29"/>
      <c r="E90" s="29"/>
      <c r="F90" s="45" t="s">
        <v>11</v>
      </c>
      <c r="G90" s="39">
        <f>SUM(G86:G89)</f>
        <v>256</v>
      </c>
      <c r="H90" s="39">
        <f>SUM(H86:H89)</f>
        <v>51</v>
      </c>
      <c r="I90" s="29">
        <f t="shared" ref="I90" si="15">G90+H90</f>
        <v>307</v>
      </c>
      <c r="J90" s="43"/>
      <c r="K90" s="43"/>
    </row>
    <row r="91" spans="1:11" ht="25.8">
      <c r="B91" s="30" t="s">
        <v>16</v>
      </c>
      <c r="C91" s="9" t="s">
        <v>85</v>
      </c>
      <c r="G91" s="31"/>
    </row>
    <row r="92" spans="1:11" ht="18.3">
      <c r="B92" s="45">
        <v>1</v>
      </c>
      <c r="C92" s="29" t="s">
        <v>129</v>
      </c>
      <c r="D92" s="29" t="s">
        <v>98</v>
      </c>
      <c r="E92" s="29">
        <v>1956</v>
      </c>
      <c r="F92" s="49">
        <v>57</v>
      </c>
      <c r="G92" s="35">
        <v>66</v>
      </c>
      <c r="H92" s="29">
        <v>53</v>
      </c>
      <c r="I92" s="29">
        <f>SUM(G92:H92)</f>
        <v>119</v>
      </c>
    </row>
    <row r="93" spans="1:11">
      <c r="A93" s="43"/>
      <c r="B93" s="43"/>
      <c r="C93" s="43"/>
      <c r="D93" s="43"/>
      <c r="E93" s="43"/>
      <c r="F93" s="48"/>
      <c r="G93" s="43"/>
      <c r="H93" s="43"/>
      <c r="I93" s="43"/>
    </row>
    <row r="94" spans="1:11" ht="25.8">
      <c r="A94" s="4" t="s">
        <v>1</v>
      </c>
      <c r="B94" s="9" t="s">
        <v>112</v>
      </c>
      <c r="C94">
        <v>1</v>
      </c>
    </row>
    <row r="96" spans="1:11" ht="25.8">
      <c r="A96" s="44" t="s">
        <v>57</v>
      </c>
      <c r="B96" s="7" t="s">
        <v>43</v>
      </c>
      <c r="C96" s="1"/>
      <c r="D96" s="1"/>
      <c r="E96" s="1"/>
      <c r="F96" s="46"/>
      <c r="J96" s="6"/>
      <c r="K96" s="6"/>
    </row>
    <row r="97" spans="1:11" ht="18.3">
      <c r="A97" s="2"/>
      <c r="F97" s="47"/>
      <c r="J97" s="29"/>
      <c r="K97" s="29"/>
    </row>
    <row r="98" spans="1:11" ht="18.3">
      <c r="A98" s="2"/>
      <c r="B98" s="33" t="s">
        <v>2</v>
      </c>
      <c r="C98" s="34" t="s">
        <v>160</v>
      </c>
      <c r="D98" s="34" t="s">
        <v>159</v>
      </c>
      <c r="E98" s="34" t="s">
        <v>158</v>
      </c>
      <c r="F98" s="34" t="s">
        <v>0</v>
      </c>
      <c r="G98" s="34" t="s">
        <v>9</v>
      </c>
      <c r="H98" s="34" t="s">
        <v>10</v>
      </c>
      <c r="I98" s="50" t="s">
        <v>11</v>
      </c>
      <c r="J98" s="29"/>
      <c r="K98" s="29"/>
    </row>
    <row r="99" spans="1:11" ht="18.3">
      <c r="A99" s="2"/>
      <c r="B99" s="33">
        <v>1</v>
      </c>
      <c r="C99" s="34" t="s">
        <v>113</v>
      </c>
      <c r="D99" s="34" t="s">
        <v>114</v>
      </c>
      <c r="E99" s="34">
        <v>1967</v>
      </c>
      <c r="F99" s="33">
        <v>90</v>
      </c>
      <c r="G99" s="34">
        <v>52</v>
      </c>
      <c r="H99" s="34">
        <v>46</v>
      </c>
      <c r="I99" s="34">
        <f>SUM(G99+H99)</f>
        <v>98</v>
      </c>
      <c r="J99" s="29"/>
      <c r="K99" s="29"/>
    </row>
    <row r="100" spans="1:11" ht="18.600000000000001" thickBot="1">
      <c r="A100" s="2"/>
      <c r="B100" s="33">
        <v>2</v>
      </c>
      <c r="C100" s="34" t="s">
        <v>115</v>
      </c>
      <c r="D100" s="34" t="s">
        <v>61</v>
      </c>
      <c r="E100" s="34">
        <v>1966</v>
      </c>
      <c r="F100" s="33">
        <v>90</v>
      </c>
      <c r="G100" s="34">
        <v>20</v>
      </c>
      <c r="H100" s="34">
        <v>28</v>
      </c>
      <c r="I100" s="34">
        <f t="shared" ref="I100:I102" si="16">SUM(G100+H100)</f>
        <v>48</v>
      </c>
      <c r="J100" s="37"/>
      <c r="K100" s="38"/>
    </row>
    <row r="101" spans="1:11" ht="18.3">
      <c r="A101" s="2"/>
      <c r="B101" s="33">
        <v>3</v>
      </c>
      <c r="C101" s="34" t="s">
        <v>116</v>
      </c>
      <c r="D101" s="34" t="s">
        <v>117</v>
      </c>
      <c r="E101" s="34">
        <v>1971</v>
      </c>
      <c r="F101" s="33">
        <v>90</v>
      </c>
      <c r="G101" s="34">
        <v>64</v>
      </c>
      <c r="H101" s="34">
        <v>41</v>
      </c>
      <c r="I101" s="34">
        <f t="shared" si="16"/>
        <v>105</v>
      </c>
      <c r="J101" s="29"/>
      <c r="K101" s="29"/>
    </row>
    <row r="102" spans="1:11" ht="18.3">
      <c r="A102" s="3"/>
      <c r="B102" s="33">
        <v>4</v>
      </c>
      <c r="C102" s="34" t="s">
        <v>116</v>
      </c>
      <c r="D102" s="34" t="s">
        <v>118</v>
      </c>
      <c r="E102" s="34">
        <v>1969</v>
      </c>
      <c r="F102" s="33">
        <v>90</v>
      </c>
      <c r="G102" s="34">
        <v>70</v>
      </c>
      <c r="H102" s="34">
        <v>47</v>
      </c>
      <c r="I102" s="34">
        <f t="shared" si="16"/>
        <v>117</v>
      </c>
    </row>
    <row r="103" spans="1:11" ht="18.3">
      <c r="B103" s="29"/>
      <c r="C103" s="29"/>
      <c r="D103" s="29"/>
      <c r="E103" s="29"/>
      <c r="F103" s="45" t="s">
        <v>11</v>
      </c>
      <c r="G103" s="39">
        <f>SUM(G99:G102)</f>
        <v>206</v>
      </c>
      <c r="H103" s="39">
        <f>SUM(H99:H102)</f>
        <v>162</v>
      </c>
      <c r="I103" s="29">
        <f t="shared" ref="I103" si="17">G103+H103</f>
        <v>368</v>
      </c>
      <c r="J103" s="29"/>
      <c r="K103" s="29"/>
    </row>
    <row r="104" spans="1:11">
      <c r="J104" s="43"/>
      <c r="K104" s="43"/>
    </row>
    <row r="105" spans="1:11">
      <c r="A105" s="43"/>
      <c r="B105" s="43"/>
      <c r="C105" s="43"/>
      <c r="D105" s="43"/>
      <c r="E105" s="43"/>
      <c r="F105" s="48"/>
      <c r="G105" s="43"/>
      <c r="H105" s="43"/>
      <c r="I105" s="43"/>
    </row>
    <row r="107" spans="1:11" ht="25.8">
      <c r="A107" s="4" t="s">
        <v>1</v>
      </c>
      <c r="B107" s="9" t="s">
        <v>130</v>
      </c>
    </row>
    <row r="109" spans="1:11" ht="25.8">
      <c r="A109" s="5" t="s">
        <v>57</v>
      </c>
      <c r="B109" s="7" t="s">
        <v>43</v>
      </c>
      <c r="C109" s="1"/>
      <c r="D109" s="1"/>
      <c r="E109" s="1"/>
      <c r="F109" s="46"/>
      <c r="J109" s="6"/>
      <c r="K109" s="6"/>
    </row>
    <row r="110" spans="1:11" ht="18.3">
      <c r="A110" s="2"/>
      <c r="F110" s="47"/>
      <c r="J110" s="29"/>
      <c r="K110" s="29"/>
    </row>
    <row r="111" spans="1:11" ht="18.3">
      <c r="A111" s="2"/>
      <c r="B111" s="33" t="s">
        <v>2</v>
      </c>
      <c r="C111" s="34" t="s">
        <v>160</v>
      </c>
      <c r="D111" s="34" t="s">
        <v>159</v>
      </c>
      <c r="E111" s="34" t="s">
        <v>158</v>
      </c>
      <c r="F111" s="34" t="s">
        <v>0</v>
      </c>
      <c r="G111" s="34" t="s">
        <v>9</v>
      </c>
      <c r="H111" s="34" t="s">
        <v>10</v>
      </c>
      <c r="I111" s="50" t="s">
        <v>11</v>
      </c>
      <c r="J111" s="29"/>
      <c r="K111" s="29"/>
    </row>
    <row r="112" spans="1:11" ht="18.3">
      <c r="A112" s="2"/>
      <c r="B112" s="33">
        <v>1</v>
      </c>
      <c r="C112" s="34" t="s">
        <v>131</v>
      </c>
      <c r="D112" s="34" t="s">
        <v>132</v>
      </c>
      <c r="E112" s="34">
        <v>1972</v>
      </c>
      <c r="F112" s="33">
        <v>90</v>
      </c>
      <c r="G112" s="34">
        <v>60</v>
      </c>
      <c r="H112" s="34">
        <v>36</v>
      </c>
      <c r="I112" s="34">
        <f>SUM(G112+H112)</f>
        <v>96</v>
      </c>
      <c r="J112" s="29"/>
      <c r="K112" s="29"/>
    </row>
    <row r="113" spans="1:11" ht="18.600000000000001" thickBot="1">
      <c r="A113" s="2"/>
      <c r="B113" s="33">
        <v>2</v>
      </c>
      <c r="C113" s="34" t="s">
        <v>131</v>
      </c>
      <c r="D113" s="34" t="s">
        <v>133</v>
      </c>
      <c r="E113" s="34">
        <v>1965</v>
      </c>
      <c r="F113" s="33">
        <v>57</v>
      </c>
      <c r="G113" s="34">
        <v>72</v>
      </c>
      <c r="H113" s="34">
        <v>52</v>
      </c>
      <c r="I113" s="34">
        <f t="shared" ref="I113:I115" si="18">SUM(G113+H113)</f>
        <v>124</v>
      </c>
      <c r="J113" s="37"/>
      <c r="K113" s="38"/>
    </row>
    <row r="114" spans="1:11" ht="18.3">
      <c r="A114" s="2"/>
      <c r="B114" s="33">
        <v>3</v>
      </c>
      <c r="C114" s="34"/>
      <c r="D114" s="34"/>
      <c r="E114" s="34"/>
      <c r="F114" s="33"/>
      <c r="G114" s="34"/>
      <c r="H114" s="34"/>
      <c r="I114" s="34">
        <f t="shared" si="18"/>
        <v>0</v>
      </c>
      <c r="J114" s="29"/>
      <c r="K114" s="29"/>
    </row>
    <row r="115" spans="1:11" ht="18.3">
      <c r="A115" s="3"/>
      <c r="B115" s="33">
        <v>4</v>
      </c>
      <c r="C115" s="34"/>
      <c r="D115" s="34"/>
      <c r="E115" s="34"/>
      <c r="F115" s="33"/>
      <c r="G115" s="34"/>
      <c r="H115" s="34"/>
      <c r="I115" s="34">
        <f t="shared" si="18"/>
        <v>0</v>
      </c>
    </row>
    <row r="116" spans="1:11" ht="18.3">
      <c r="B116" s="29"/>
      <c r="C116" s="29"/>
      <c r="D116" s="29"/>
      <c r="E116" s="29"/>
      <c r="F116" s="45" t="s">
        <v>11</v>
      </c>
      <c r="G116" s="39">
        <f>SUM(G112:G115)</f>
        <v>132</v>
      </c>
      <c r="H116" s="39">
        <f>SUM(H112:H115)</f>
        <v>88</v>
      </c>
      <c r="I116" s="29">
        <f t="shared" ref="I116" si="19">G116+H116</f>
        <v>220</v>
      </c>
      <c r="J116" s="43"/>
      <c r="K116" s="43"/>
    </row>
    <row r="118" spans="1:11">
      <c r="A118" s="43"/>
      <c r="B118" s="43"/>
      <c r="C118" s="43"/>
      <c r="D118" s="43"/>
      <c r="E118" s="43"/>
      <c r="F118" s="48"/>
      <c r="G118" s="43"/>
      <c r="H118" s="43"/>
      <c r="I118" s="43"/>
    </row>
    <row r="119" spans="1:11" ht="25.8">
      <c r="A119" s="4" t="s">
        <v>1</v>
      </c>
      <c r="B119" s="9" t="s">
        <v>134</v>
      </c>
    </row>
    <row r="121" spans="1:11" ht="25.8">
      <c r="A121" s="5" t="s">
        <v>57</v>
      </c>
      <c r="B121" s="7" t="s">
        <v>43</v>
      </c>
      <c r="C121" s="1"/>
      <c r="D121" s="1"/>
      <c r="E121" s="1"/>
      <c r="F121" s="46"/>
    </row>
    <row r="122" spans="1:11" ht="20.399999999999999">
      <c r="A122" s="2"/>
      <c r="F122" s="47"/>
      <c r="J122" s="6"/>
      <c r="K122" s="6"/>
    </row>
    <row r="123" spans="1:11" ht="18.3">
      <c r="A123" s="2"/>
      <c r="B123" s="33" t="s">
        <v>2</v>
      </c>
      <c r="C123" s="34" t="s">
        <v>160</v>
      </c>
      <c r="D123" s="34" t="s">
        <v>159</v>
      </c>
      <c r="E123" s="34" t="s">
        <v>158</v>
      </c>
      <c r="F123" s="34" t="s">
        <v>0</v>
      </c>
      <c r="G123" s="34" t="s">
        <v>9</v>
      </c>
      <c r="H123" s="34" t="s">
        <v>10</v>
      </c>
      <c r="I123" s="50" t="s">
        <v>11</v>
      </c>
      <c r="J123" s="29"/>
      <c r="K123" s="29"/>
    </row>
    <row r="124" spans="1:11" ht="18.3">
      <c r="A124" s="2"/>
      <c r="B124" s="33">
        <v>1</v>
      </c>
      <c r="C124" s="34" t="s">
        <v>135</v>
      </c>
      <c r="D124" s="34" t="s">
        <v>136</v>
      </c>
      <c r="E124" s="34">
        <v>1966</v>
      </c>
      <c r="F124" s="33" t="s">
        <v>137</v>
      </c>
      <c r="G124" s="34">
        <v>72</v>
      </c>
      <c r="H124" s="34">
        <v>53</v>
      </c>
      <c r="I124" s="34">
        <f>SUM(G124+H124)</f>
        <v>125</v>
      </c>
      <c r="J124" s="29"/>
      <c r="K124" s="29"/>
    </row>
    <row r="125" spans="1:11" ht="18.3">
      <c r="A125" s="2"/>
      <c r="B125" s="33">
        <v>2</v>
      </c>
      <c r="C125" s="34" t="s">
        <v>138</v>
      </c>
      <c r="D125" s="34" t="s">
        <v>139</v>
      </c>
      <c r="E125" s="34">
        <v>1951</v>
      </c>
      <c r="F125" s="33" t="s">
        <v>137</v>
      </c>
      <c r="G125" s="34">
        <v>73</v>
      </c>
      <c r="H125" s="34">
        <v>50</v>
      </c>
      <c r="I125" s="34">
        <f t="shared" ref="I125:I127" si="20">SUM(G125+H125)</f>
        <v>123</v>
      </c>
      <c r="J125" s="29"/>
      <c r="K125" s="29"/>
    </row>
    <row r="126" spans="1:11" ht="18.600000000000001" thickBot="1">
      <c r="A126" s="2"/>
      <c r="B126" s="33">
        <v>3</v>
      </c>
      <c r="C126" s="34"/>
      <c r="D126" s="34"/>
      <c r="E126" s="34"/>
      <c r="F126" s="33"/>
      <c r="G126" s="34"/>
      <c r="H126" s="34"/>
      <c r="I126" s="34">
        <f t="shared" si="20"/>
        <v>0</v>
      </c>
      <c r="J126" s="37"/>
      <c r="K126" s="38"/>
    </row>
    <row r="127" spans="1:11" ht="18.3">
      <c r="A127" s="3"/>
      <c r="B127" s="33">
        <v>4</v>
      </c>
      <c r="C127" s="34"/>
      <c r="D127" s="34"/>
      <c r="E127" s="34"/>
      <c r="F127" s="33"/>
      <c r="G127" s="34"/>
      <c r="H127" s="34"/>
      <c r="I127" s="34">
        <f t="shared" si="20"/>
        <v>0</v>
      </c>
      <c r="J127" s="29"/>
      <c r="K127" s="29"/>
    </row>
    <row r="128" spans="1:11" ht="18.3">
      <c r="B128" s="29"/>
      <c r="C128" s="29"/>
      <c r="D128" s="29"/>
      <c r="E128" s="29"/>
      <c r="F128" s="45" t="s">
        <v>11</v>
      </c>
      <c r="G128" s="39">
        <f>SUM(G124:G127)</f>
        <v>145</v>
      </c>
      <c r="H128" s="39">
        <f>SUM(H124:H127)</f>
        <v>103</v>
      </c>
      <c r="I128" s="29">
        <f t="shared" ref="I128" si="21">G128+H128</f>
        <v>248</v>
      </c>
    </row>
    <row r="129" spans="1:11">
      <c r="J129" s="43"/>
      <c r="K129" s="43"/>
    </row>
    <row r="130" spans="1:11">
      <c r="A130" s="43"/>
      <c r="B130" s="43"/>
      <c r="C130" s="43"/>
      <c r="D130" s="43"/>
      <c r="E130" s="43"/>
      <c r="F130" s="48"/>
      <c r="G130" s="43"/>
      <c r="H130" s="43"/>
      <c r="I130" s="43"/>
    </row>
    <row r="131" spans="1:11" ht="25.8">
      <c r="A131" s="4" t="s">
        <v>1</v>
      </c>
      <c r="B131" s="54" t="s">
        <v>164</v>
      </c>
      <c r="C131" s="29" t="s">
        <v>165</v>
      </c>
    </row>
    <row r="133" spans="1:11" ht="25.8">
      <c r="A133" s="44" t="s">
        <v>57</v>
      </c>
      <c r="B133" s="7" t="s">
        <v>43</v>
      </c>
      <c r="D133" s="1"/>
      <c r="E133" s="1"/>
      <c r="F133" s="46"/>
    </row>
    <row r="134" spans="1:11" ht="20.399999999999999">
      <c r="A134" s="2"/>
      <c r="F134" s="47"/>
      <c r="J134" s="6"/>
      <c r="K134" s="6"/>
    </row>
    <row r="135" spans="1:11" ht="18.3">
      <c r="A135" s="2"/>
      <c r="B135" s="33" t="s">
        <v>2</v>
      </c>
      <c r="C135" s="34" t="s">
        <v>160</v>
      </c>
      <c r="D135" s="34" t="s">
        <v>159</v>
      </c>
      <c r="E135" s="34" t="s">
        <v>158</v>
      </c>
      <c r="F135" s="34" t="s">
        <v>0</v>
      </c>
      <c r="G135" s="34" t="s">
        <v>9</v>
      </c>
      <c r="H135" s="34" t="s">
        <v>10</v>
      </c>
      <c r="I135" s="50" t="s">
        <v>11</v>
      </c>
      <c r="J135" s="29"/>
      <c r="K135" s="29"/>
    </row>
    <row r="136" spans="1:11" ht="18.3">
      <c r="A136" s="2"/>
      <c r="B136" s="33">
        <v>1</v>
      </c>
      <c r="C136" s="34" t="s">
        <v>140</v>
      </c>
      <c r="D136" s="34" t="s">
        <v>141</v>
      </c>
      <c r="E136" s="34">
        <v>1992</v>
      </c>
      <c r="F136" s="33">
        <v>90</v>
      </c>
      <c r="G136" s="34">
        <v>67</v>
      </c>
      <c r="H136" s="34">
        <v>50</v>
      </c>
      <c r="I136" s="34">
        <f t="shared" ref="I136:I139" si="22">SUM(G136+H136)</f>
        <v>117</v>
      </c>
      <c r="J136" s="29"/>
      <c r="K136" s="29"/>
    </row>
    <row r="137" spans="1:11" ht="18.3">
      <c r="A137" s="2"/>
      <c r="B137" s="33">
        <v>2</v>
      </c>
      <c r="C137" s="34" t="s">
        <v>142</v>
      </c>
      <c r="D137" s="34" t="s">
        <v>143</v>
      </c>
      <c r="E137" s="34">
        <v>1997</v>
      </c>
      <c r="F137" s="33">
        <v>90</v>
      </c>
      <c r="G137" s="34">
        <v>48</v>
      </c>
      <c r="H137" s="34">
        <v>38</v>
      </c>
      <c r="I137" s="34">
        <f t="shared" si="22"/>
        <v>86</v>
      </c>
      <c r="J137" s="29"/>
      <c r="K137" s="29"/>
    </row>
    <row r="138" spans="1:11" ht="18.600000000000001" thickBot="1">
      <c r="A138" s="2"/>
      <c r="B138" s="33">
        <v>3</v>
      </c>
      <c r="C138" s="34" t="s">
        <v>144</v>
      </c>
      <c r="D138" s="34" t="s">
        <v>145</v>
      </c>
      <c r="E138" s="34">
        <v>2002</v>
      </c>
      <c r="F138" s="33">
        <v>90</v>
      </c>
      <c r="G138" s="34">
        <v>66</v>
      </c>
      <c r="H138" s="34">
        <v>33</v>
      </c>
      <c r="I138" s="34">
        <f t="shared" si="22"/>
        <v>99</v>
      </c>
      <c r="J138" s="37"/>
      <c r="K138" s="38"/>
    </row>
    <row r="139" spans="1:11" ht="18.3">
      <c r="A139" s="3"/>
      <c r="B139" s="33">
        <v>4</v>
      </c>
      <c r="C139" s="34" t="s">
        <v>146</v>
      </c>
      <c r="D139" s="34" t="s">
        <v>147</v>
      </c>
      <c r="E139" s="34">
        <v>1985</v>
      </c>
      <c r="F139" s="33">
        <v>90</v>
      </c>
      <c r="G139" s="34">
        <v>55</v>
      </c>
      <c r="H139" s="34">
        <v>48</v>
      </c>
      <c r="I139" s="34">
        <f t="shared" si="22"/>
        <v>103</v>
      </c>
      <c r="J139" s="29"/>
      <c r="K139" s="29"/>
    </row>
    <row r="140" spans="1:11" ht="18.3">
      <c r="B140" s="29"/>
      <c r="C140" s="29"/>
      <c r="D140" s="29"/>
      <c r="E140" s="29"/>
      <c r="F140" s="45" t="s">
        <v>11</v>
      </c>
      <c r="G140" s="39">
        <f>SUM(G136:G139)</f>
        <v>236</v>
      </c>
      <c r="H140" s="39">
        <f>SUM(H136:H139)</f>
        <v>169</v>
      </c>
      <c r="I140" s="29">
        <f t="shared" ref="I140" si="23">G140+H140</f>
        <v>405</v>
      </c>
    </row>
    <row r="141" spans="1:11">
      <c r="J141" s="43"/>
      <c r="K141" s="43"/>
    </row>
    <row r="142" spans="1:11" ht="25.8">
      <c r="A142" s="4" t="s">
        <v>1</v>
      </c>
      <c r="B142" s="1" t="s">
        <v>148</v>
      </c>
    </row>
    <row r="144" spans="1:11" ht="25.8">
      <c r="A144" s="5" t="s">
        <v>57</v>
      </c>
      <c r="B144" s="32" t="s">
        <v>16</v>
      </c>
      <c r="D144" s="1"/>
      <c r="E144" s="1"/>
      <c r="F144" s="46"/>
    </row>
    <row r="145" spans="1:11">
      <c r="A145" s="2"/>
      <c r="F145" s="47"/>
    </row>
    <row r="146" spans="1:11" ht="20.399999999999999">
      <c r="A146" s="2"/>
      <c r="B146" s="33" t="s">
        <v>2</v>
      </c>
      <c r="C146" s="34" t="s">
        <v>160</v>
      </c>
      <c r="D146" s="34" t="s">
        <v>159</v>
      </c>
      <c r="E146" s="34" t="s">
        <v>158</v>
      </c>
      <c r="F146" s="34" t="s">
        <v>0</v>
      </c>
      <c r="G146" s="34" t="s">
        <v>9</v>
      </c>
      <c r="H146" s="34" t="s">
        <v>10</v>
      </c>
      <c r="I146" s="50" t="s">
        <v>11</v>
      </c>
      <c r="J146" s="6"/>
      <c r="K146" s="6"/>
    </row>
    <row r="147" spans="1:11" ht="18.3">
      <c r="A147" s="2"/>
      <c r="B147" s="33">
        <v>1</v>
      </c>
      <c r="C147" s="34" t="s">
        <v>149</v>
      </c>
      <c r="D147" s="34" t="s">
        <v>32</v>
      </c>
      <c r="E147" s="34">
        <v>1963</v>
      </c>
      <c r="F147" s="33" t="s">
        <v>150</v>
      </c>
      <c r="G147" s="34">
        <v>73</v>
      </c>
      <c r="H147" s="34">
        <v>56</v>
      </c>
      <c r="I147" s="34">
        <f t="shared" ref="I147:I150" si="24">SUM(G147+H147)</f>
        <v>129</v>
      </c>
      <c r="J147" s="29"/>
      <c r="K147" s="29"/>
    </row>
    <row r="148" spans="1:11" ht="18.3">
      <c r="A148" s="2"/>
      <c r="B148" s="33">
        <v>2</v>
      </c>
      <c r="C148" s="34"/>
      <c r="D148" s="34"/>
      <c r="E148" s="34"/>
      <c r="F148" s="33"/>
      <c r="G148" s="34"/>
      <c r="H148" s="34"/>
      <c r="I148" s="34">
        <f t="shared" si="24"/>
        <v>0</v>
      </c>
      <c r="J148" s="29"/>
      <c r="K148" s="29"/>
    </row>
    <row r="149" spans="1:11" ht="18.3">
      <c r="A149" s="2"/>
      <c r="B149" s="33">
        <v>3</v>
      </c>
      <c r="C149" s="34"/>
      <c r="D149" s="34"/>
      <c r="E149" s="34"/>
      <c r="F149" s="33"/>
      <c r="G149" s="34"/>
      <c r="H149" s="34"/>
      <c r="I149" s="34">
        <f t="shared" si="24"/>
        <v>0</v>
      </c>
      <c r="J149" s="29"/>
      <c r="K149" s="29"/>
    </row>
    <row r="150" spans="1:11" ht="18.600000000000001" thickBot="1">
      <c r="A150" s="3"/>
      <c r="B150" s="33">
        <v>4</v>
      </c>
      <c r="C150" s="34"/>
      <c r="D150" s="34"/>
      <c r="E150" s="34"/>
      <c r="F150" s="33"/>
      <c r="G150" s="34"/>
      <c r="H150" s="34"/>
      <c r="I150" s="34">
        <f t="shared" si="24"/>
        <v>0</v>
      </c>
      <c r="J150" s="37"/>
      <c r="K150" s="38"/>
    </row>
    <row r="151" spans="1:11" ht="18.3">
      <c r="B151" s="29"/>
      <c r="C151" s="29"/>
      <c r="D151" s="29"/>
      <c r="E151" s="29"/>
      <c r="F151" s="45" t="s">
        <v>11</v>
      </c>
      <c r="G151" s="39">
        <f>SUM(G147:G150)</f>
        <v>73</v>
      </c>
      <c r="H151" s="39">
        <f>SUM(H147:H150)</f>
        <v>56</v>
      </c>
      <c r="I151" s="29">
        <f t="shared" ref="I151" si="25">G151+H151</f>
        <v>129</v>
      </c>
      <c r="J151" s="29"/>
      <c r="K151" s="29"/>
    </row>
    <row r="154" spans="1:11" ht="25.8">
      <c r="A154" s="4" t="s">
        <v>1</v>
      </c>
      <c r="B154" s="1" t="s">
        <v>151</v>
      </c>
    </row>
    <row r="156" spans="1:11" ht="25.8">
      <c r="A156" s="5" t="s">
        <v>57</v>
      </c>
      <c r="B156" s="7" t="s">
        <v>43</v>
      </c>
      <c r="D156" s="1"/>
      <c r="E156" s="1"/>
      <c r="F156" s="46"/>
    </row>
    <row r="157" spans="1:11" ht="20.399999999999999">
      <c r="A157" s="2"/>
      <c r="F157" s="47"/>
      <c r="J157" s="6"/>
      <c r="K157" s="6"/>
    </row>
    <row r="158" spans="1:11" ht="18.3">
      <c r="A158" s="2"/>
      <c r="B158" s="33" t="s">
        <v>2</v>
      </c>
      <c r="C158" s="34" t="s">
        <v>160</v>
      </c>
      <c r="D158" s="34" t="s">
        <v>159</v>
      </c>
      <c r="E158" s="34" t="s">
        <v>158</v>
      </c>
      <c r="F158" s="34" t="s">
        <v>0</v>
      </c>
      <c r="G158" s="34" t="s">
        <v>9</v>
      </c>
      <c r="H158" s="34" t="s">
        <v>10</v>
      </c>
      <c r="I158" s="50" t="s">
        <v>11</v>
      </c>
      <c r="J158" s="29"/>
      <c r="K158" s="29"/>
    </row>
    <row r="159" spans="1:11" ht="18.3">
      <c r="A159" s="2"/>
      <c r="B159" s="33">
        <v>1</v>
      </c>
      <c r="C159" s="34" t="s">
        <v>152</v>
      </c>
      <c r="D159" s="34" t="s">
        <v>79</v>
      </c>
      <c r="E159" s="34">
        <v>1981</v>
      </c>
      <c r="F159" s="33">
        <v>90</v>
      </c>
      <c r="G159" s="34">
        <v>62</v>
      </c>
      <c r="H159" s="34">
        <v>43</v>
      </c>
      <c r="I159" s="34">
        <f t="shared" ref="I159:I162" si="26">SUM(G159+H159)</f>
        <v>105</v>
      </c>
      <c r="J159" s="29"/>
      <c r="K159" s="29"/>
    </row>
    <row r="160" spans="1:11" ht="18.3">
      <c r="A160" s="2"/>
      <c r="B160" s="33">
        <v>2</v>
      </c>
      <c r="C160" s="34"/>
      <c r="D160" s="34"/>
      <c r="E160" s="34"/>
      <c r="F160" s="33"/>
      <c r="G160" s="34"/>
      <c r="H160" s="34"/>
      <c r="I160" s="34">
        <f t="shared" si="26"/>
        <v>0</v>
      </c>
      <c r="J160" s="29"/>
      <c r="K160" s="29"/>
    </row>
    <row r="161" spans="1:11" ht="18.600000000000001" thickBot="1">
      <c r="A161" s="2"/>
      <c r="B161" s="33">
        <v>3</v>
      </c>
      <c r="C161" s="34"/>
      <c r="D161" s="34"/>
      <c r="E161" s="34"/>
      <c r="F161" s="33"/>
      <c r="G161" s="34"/>
      <c r="H161" s="34"/>
      <c r="I161" s="34">
        <f t="shared" si="26"/>
        <v>0</v>
      </c>
      <c r="J161" s="37"/>
      <c r="K161" s="38"/>
    </row>
    <row r="162" spans="1:11" ht="18.3">
      <c r="A162" s="3"/>
      <c r="B162" s="33">
        <v>4</v>
      </c>
      <c r="C162" s="34"/>
      <c r="D162" s="34"/>
      <c r="E162" s="34"/>
      <c r="F162" s="33"/>
      <c r="G162" s="34"/>
      <c r="H162" s="34"/>
      <c r="I162" s="34">
        <f t="shared" si="26"/>
        <v>0</v>
      </c>
      <c r="J162" s="29"/>
      <c r="K162" s="29"/>
    </row>
    <row r="163" spans="1:11" ht="18.3">
      <c r="B163" s="29"/>
      <c r="C163" s="29"/>
      <c r="D163" s="29"/>
      <c r="E163" s="29"/>
      <c r="F163" s="45" t="s">
        <v>11</v>
      </c>
      <c r="G163" s="39">
        <f>SUM(G159:G162)</f>
        <v>62</v>
      </c>
      <c r="H163" s="39">
        <f>SUM(H159:H162)</f>
        <v>43</v>
      </c>
      <c r="I163" s="29">
        <f t="shared" ref="I163" si="27">G163+H163</f>
        <v>105</v>
      </c>
    </row>
    <row r="169" spans="1:11" ht="20.399999999999999">
      <c r="J169" s="6"/>
      <c r="K169" s="6"/>
    </row>
    <row r="170" spans="1:11" ht="18.3">
      <c r="J170" s="29"/>
      <c r="K170" s="29"/>
    </row>
    <row r="171" spans="1:11" ht="18.3">
      <c r="J171" s="29"/>
      <c r="K171" s="29"/>
    </row>
    <row r="172" spans="1:11" ht="18.3">
      <c r="J172" s="29"/>
      <c r="K172" s="29"/>
    </row>
    <row r="173" spans="1:11" ht="18.600000000000001" thickBot="1">
      <c r="J173" s="37"/>
      <c r="K173" s="38"/>
    </row>
    <row r="174" spans="1:11" ht="18.3">
      <c r="J174" s="29"/>
      <c r="K174" s="29"/>
    </row>
  </sheetData>
  <pageMargins left="0.7" right="0.7" top="0.78740157499999996" bottom="0.78740157499999996" header="0.3" footer="0.3"/>
  <pageSetup paperSize="9" orientation="landscape" r:id="rId1"/>
  <headerFooter>
    <oddFooter xml:space="preserve">&amp;C_x000D_&amp;1#&amp;"Calibri"&amp;8&amp;K000000 PMI Internal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F791-05A3-44CD-8914-053AEBBDD6B3}">
  <dimension ref="A1:H64"/>
  <sheetViews>
    <sheetView topLeftCell="A13" workbookViewId="0">
      <selection activeCell="C35" sqref="C35"/>
    </sheetView>
  </sheetViews>
  <sheetFormatPr baseColWidth="10" defaultColWidth="10.84765625" defaultRowHeight="18.3"/>
  <cols>
    <col min="1" max="1" width="10.84765625" style="29"/>
    <col min="2" max="2" width="15.09765625" style="29" bestFit="1" customWidth="1"/>
    <col min="3" max="3" width="14.34765625" style="29" bestFit="1" customWidth="1"/>
    <col min="4" max="4" width="10.84765625" style="29"/>
    <col min="5" max="5" width="10.84765625" style="45"/>
    <col min="6" max="16384" width="10.84765625" style="29"/>
  </cols>
  <sheetData>
    <row r="1" spans="1:8">
      <c r="A1" s="77" t="s">
        <v>161</v>
      </c>
      <c r="B1" s="77" t="s">
        <v>160</v>
      </c>
      <c r="C1" s="77" t="s">
        <v>159</v>
      </c>
      <c r="D1" s="77" t="s">
        <v>158</v>
      </c>
      <c r="E1" s="77" t="s">
        <v>0</v>
      </c>
      <c r="F1" s="77" t="s">
        <v>9</v>
      </c>
      <c r="G1" s="77" t="s">
        <v>10</v>
      </c>
      <c r="H1" s="77" t="s">
        <v>11</v>
      </c>
    </row>
    <row r="2" spans="1:8">
      <c r="A2" s="33">
        <v>1</v>
      </c>
      <c r="B2" s="56" t="s">
        <v>102</v>
      </c>
      <c r="C2" s="56" t="s">
        <v>20</v>
      </c>
      <c r="D2" s="56">
        <v>1962</v>
      </c>
      <c r="E2" s="55" t="s">
        <v>82</v>
      </c>
      <c r="F2" s="56">
        <v>74</v>
      </c>
      <c r="G2" s="56">
        <v>54</v>
      </c>
      <c r="H2" s="33">
        <f>SUM(F2+G2)</f>
        <v>128</v>
      </c>
    </row>
    <row r="3" spans="1:8">
      <c r="A3" s="33">
        <f>A2+1</f>
        <v>2</v>
      </c>
      <c r="B3" s="56" t="s">
        <v>50</v>
      </c>
      <c r="C3" s="56" t="s">
        <v>29</v>
      </c>
      <c r="D3" s="56">
        <v>1964</v>
      </c>
      <c r="E3" s="55" t="s">
        <v>66</v>
      </c>
      <c r="F3" s="56">
        <v>76</v>
      </c>
      <c r="G3" s="56">
        <v>51</v>
      </c>
      <c r="H3" s="33">
        <f t="shared" ref="H3:H8" si="0">F3+G3</f>
        <v>127</v>
      </c>
    </row>
    <row r="4" spans="1:8">
      <c r="A4" s="33">
        <f t="shared" ref="A4:A33" si="1">A3+1</f>
        <v>3</v>
      </c>
      <c r="B4" s="56" t="s">
        <v>95</v>
      </c>
      <c r="C4" s="56" t="s">
        <v>96</v>
      </c>
      <c r="D4" s="56">
        <v>1968</v>
      </c>
      <c r="E4" s="55">
        <v>90</v>
      </c>
      <c r="F4" s="56">
        <v>74</v>
      </c>
      <c r="G4" s="56">
        <v>53</v>
      </c>
      <c r="H4" s="33">
        <f t="shared" si="0"/>
        <v>127</v>
      </c>
    </row>
    <row r="5" spans="1:8">
      <c r="A5" s="33">
        <f t="shared" si="1"/>
        <v>4</v>
      </c>
      <c r="B5" s="56" t="s">
        <v>46</v>
      </c>
      <c r="C5" s="75" t="s">
        <v>28</v>
      </c>
      <c r="D5" s="56">
        <v>1962</v>
      </c>
      <c r="E5" s="55" t="s">
        <v>66</v>
      </c>
      <c r="F5" s="56">
        <v>72</v>
      </c>
      <c r="G5" s="56">
        <v>54</v>
      </c>
      <c r="H5" s="33">
        <f t="shared" si="0"/>
        <v>126</v>
      </c>
    </row>
    <row r="6" spans="1:8">
      <c r="A6" s="33">
        <f t="shared" si="1"/>
        <v>5</v>
      </c>
      <c r="B6" s="56" t="s">
        <v>94</v>
      </c>
      <c r="C6" s="56" t="s">
        <v>39</v>
      </c>
      <c r="D6" s="56">
        <v>1976</v>
      </c>
      <c r="E6" s="55">
        <v>90</v>
      </c>
      <c r="F6" s="56">
        <v>70</v>
      </c>
      <c r="G6" s="56">
        <v>53</v>
      </c>
      <c r="H6" s="33">
        <f t="shared" si="0"/>
        <v>123</v>
      </c>
    </row>
    <row r="7" spans="1:8">
      <c r="A7" s="33">
        <f t="shared" si="1"/>
        <v>6</v>
      </c>
      <c r="B7" s="56" t="s">
        <v>97</v>
      </c>
      <c r="C7" s="56" t="s">
        <v>98</v>
      </c>
      <c r="D7" s="56">
        <v>1960</v>
      </c>
      <c r="E7" s="55" t="s">
        <v>66</v>
      </c>
      <c r="F7" s="56">
        <v>68</v>
      </c>
      <c r="G7" s="56">
        <v>55</v>
      </c>
      <c r="H7" s="33">
        <f t="shared" si="0"/>
        <v>123</v>
      </c>
    </row>
    <row r="8" spans="1:8">
      <c r="A8" s="33">
        <f t="shared" si="1"/>
        <v>7</v>
      </c>
      <c r="B8" s="56" t="s">
        <v>47</v>
      </c>
      <c r="C8" s="56" t="s">
        <v>32</v>
      </c>
      <c r="D8" s="56">
        <v>1966</v>
      </c>
      <c r="E8" s="55">
        <v>90</v>
      </c>
      <c r="F8" s="56">
        <v>68</v>
      </c>
      <c r="G8" s="56">
        <v>55</v>
      </c>
      <c r="H8" s="33">
        <f t="shared" si="0"/>
        <v>123</v>
      </c>
    </row>
    <row r="9" spans="1:8">
      <c r="A9" s="33">
        <f t="shared" si="1"/>
        <v>8</v>
      </c>
      <c r="B9" s="56" t="s">
        <v>55</v>
      </c>
      <c r="C9" s="56" t="s">
        <v>19</v>
      </c>
      <c r="D9" s="56">
        <v>1964</v>
      </c>
      <c r="E9" s="55" t="s">
        <v>66</v>
      </c>
      <c r="F9" s="56">
        <v>73</v>
      </c>
      <c r="G9" s="56">
        <v>49</v>
      </c>
      <c r="H9" s="33">
        <f>SUM(F9+G9)</f>
        <v>122</v>
      </c>
    </row>
    <row r="10" spans="1:8">
      <c r="A10" s="33">
        <f t="shared" si="1"/>
        <v>9</v>
      </c>
      <c r="B10" s="56" t="s">
        <v>100</v>
      </c>
      <c r="C10" s="56" t="s">
        <v>103</v>
      </c>
      <c r="D10" s="56">
        <v>1977</v>
      </c>
      <c r="E10" s="55" t="s">
        <v>82</v>
      </c>
      <c r="F10" s="56">
        <v>72</v>
      </c>
      <c r="G10" s="56">
        <v>48</v>
      </c>
      <c r="H10" s="33">
        <f>F10+G10</f>
        <v>120</v>
      </c>
    </row>
    <row r="11" spans="1:8">
      <c r="A11" s="52">
        <f t="shared" si="1"/>
        <v>10</v>
      </c>
      <c r="B11" s="78" t="s">
        <v>93</v>
      </c>
      <c r="C11" s="78" t="s">
        <v>18</v>
      </c>
      <c r="D11" s="78">
        <v>1967</v>
      </c>
      <c r="E11" s="79" t="s">
        <v>82</v>
      </c>
      <c r="F11" s="78">
        <v>65</v>
      </c>
      <c r="G11" s="78">
        <v>52</v>
      </c>
      <c r="H11" s="52">
        <f>F11+G11</f>
        <v>117</v>
      </c>
    </row>
    <row r="12" spans="1:8">
      <c r="A12" s="33">
        <f t="shared" si="1"/>
        <v>11</v>
      </c>
      <c r="B12" s="56" t="s">
        <v>166</v>
      </c>
      <c r="C12" s="56" t="s">
        <v>167</v>
      </c>
      <c r="D12" s="56"/>
      <c r="E12" s="55" t="s">
        <v>66</v>
      </c>
      <c r="F12" s="56">
        <v>67</v>
      </c>
      <c r="G12" s="56">
        <v>49</v>
      </c>
      <c r="H12" s="33">
        <f>F12+G12</f>
        <v>116</v>
      </c>
    </row>
    <row r="13" spans="1:8">
      <c r="A13" s="33">
        <f t="shared" si="1"/>
        <v>12</v>
      </c>
      <c r="B13" s="56" t="s">
        <v>92</v>
      </c>
      <c r="C13" s="56" t="s">
        <v>27</v>
      </c>
      <c r="D13" s="56">
        <v>1967</v>
      </c>
      <c r="E13" s="55" t="s">
        <v>66</v>
      </c>
      <c r="F13" s="56">
        <v>62</v>
      </c>
      <c r="G13" s="56">
        <v>54</v>
      </c>
      <c r="H13" s="33">
        <f>SUM(F13:G13)</f>
        <v>116</v>
      </c>
    </row>
    <row r="14" spans="1:8">
      <c r="A14" s="33">
        <f t="shared" si="1"/>
        <v>13</v>
      </c>
      <c r="B14" s="56" t="s">
        <v>153</v>
      </c>
      <c r="C14" s="56" t="s">
        <v>154</v>
      </c>
      <c r="D14" s="56">
        <v>1978</v>
      </c>
      <c r="E14" s="55" t="s">
        <v>82</v>
      </c>
      <c r="F14" s="56">
        <v>60</v>
      </c>
      <c r="G14" s="56">
        <v>56</v>
      </c>
      <c r="H14" s="33">
        <f>SUM(F14:G14)</f>
        <v>116</v>
      </c>
    </row>
    <row r="15" spans="1:8">
      <c r="A15" s="33">
        <f t="shared" si="1"/>
        <v>14</v>
      </c>
      <c r="B15" s="56" t="s">
        <v>99</v>
      </c>
      <c r="C15" s="56" t="s">
        <v>37</v>
      </c>
      <c r="D15" s="56">
        <v>1964</v>
      </c>
      <c r="E15" s="55" t="s">
        <v>66</v>
      </c>
      <c r="F15" s="56">
        <v>64</v>
      </c>
      <c r="G15" s="56">
        <v>51</v>
      </c>
      <c r="H15" s="33">
        <f>F15+G15</f>
        <v>115</v>
      </c>
    </row>
    <row r="16" spans="1:8">
      <c r="A16" s="33">
        <f t="shared" si="1"/>
        <v>15</v>
      </c>
      <c r="B16" s="56" t="s">
        <v>48</v>
      </c>
      <c r="C16" s="56" t="s">
        <v>34</v>
      </c>
      <c r="D16" s="56">
        <v>1971</v>
      </c>
      <c r="E16" s="55">
        <v>90</v>
      </c>
      <c r="F16" s="56">
        <v>61</v>
      </c>
      <c r="G16" s="56">
        <v>53</v>
      </c>
      <c r="H16" s="33">
        <f>SUM(F16+G16)</f>
        <v>114</v>
      </c>
    </row>
    <row r="17" spans="1:8">
      <c r="A17" s="33">
        <f t="shared" si="1"/>
        <v>16</v>
      </c>
      <c r="B17" s="56" t="s">
        <v>51</v>
      </c>
      <c r="C17" s="74" t="s">
        <v>155</v>
      </c>
      <c r="D17" s="56">
        <v>1978</v>
      </c>
      <c r="E17" s="55" t="s">
        <v>66</v>
      </c>
      <c r="F17" s="56">
        <v>62</v>
      </c>
      <c r="G17" s="56">
        <v>51</v>
      </c>
      <c r="H17" s="33">
        <f>F17+G17</f>
        <v>113</v>
      </c>
    </row>
    <row r="18" spans="1:8">
      <c r="A18" s="33">
        <f t="shared" si="1"/>
        <v>17</v>
      </c>
      <c r="B18" s="56" t="s">
        <v>86</v>
      </c>
      <c r="C18" s="56" t="s">
        <v>24</v>
      </c>
      <c r="D18" s="56">
        <v>1941</v>
      </c>
      <c r="E18" s="55" t="s">
        <v>82</v>
      </c>
      <c r="F18" s="56">
        <v>65</v>
      </c>
      <c r="G18" s="56">
        <v>46</v>
      </c>
      <c r="H18" s="33">
        <f>SUM(F18+G18)</f>
        <v>111</v>
      </c>
    </row>
    <row r="19" spans="1:8">
      <c r="A19" s="33">
        <f t="shared" si="1"/>
        <v>18</v>
      </c>
      <c r="B19" s="56" t="s">
        <v>54</v>
      </c>
      <c r="C19" s="56" t="s">
        <v>41</v>
      </c>
      <c r="D19" s="56">
        <v>1989</v>
      </c>
      <c r="E19" s="55">
        <v>90</v>
      </c>
      <c r="F19" s="56">
        <v>63</v>
      </c>
      <c r="G19" s="56">
        <v>48</v>
      </c>
      <c r="H19" s="33">
        <f t="shared" ref="H19:H30" si="2">F19+G19</f>
        <v>111</v>
      </c>
    </row>
    <row r="20" spans="1:8">
      <c r="A20" s="33">
        <f t="shared" si="1"/>
        <v>19</v>
      </c>
      <c r="B20" s="56" t="s">
        <v>97</v>
      </c>
      <c r="C20" s="56" t="s">
        <v>26</v>
      </c>
      <c r="D20" s="56">
        <v>1966</v>
      </c>
      <c r="E20" s="55" t="s">
        <v>66</v>
      </c>
      <c r="F20" s="56">
        <v>58</v>
      </c>
      <c r="G20" s="56">
        <v>51</v>
      </c>
      <c r="H20" s="33">
        <f t="shared" si="2"/>
        <v>109</v>
      </c>
    </row>
    <row r="21" spans="1:8" ht="18.600000000000001" thickBot="1">
      <c r="A21" s="52">
        <f t="shared" si="1"/>
        <v>20</v>
      </c>
      <c r="B21" s="78" t="s">
        <v>50</v>
      </c>
      <c r="C21" s="78" t="s">
        <v>35</v>
      </c>
      <c r="D21" s="78">
        <v>2006</v>
      </c>
      <c r="E21" s="79">
        <v>90</v>
      </c>
      <c r="F21" s="80">
        <v>57</v>
      </c>
      <c r="G21" s="80">
        <v>51</v>
      </c>
      <c r="H21" s="52">
        <f t="shared" si="2"/>
        <v>108</v>
      </c>
    </row>
    <row r="22" spans="1:8">
      <c r="A22" s="33">
        <f t="shared" si="1"/>
        <v>21</v>
      </c>
      <c r="B22" s="58" t="s">
        <v>49</v>
      </c>
      <c r="C22" s="58" t="s">
        <v>22</v>
      </c>
      <c r="D22" s="58">
        <v>1969</v>
      </c>
      <c r="E22" s="61">
        <v>90</v>
      </c>
      <c r="F22" s="58">
        <v>54</v>
      </c>
      <c r="G22" s="58">
        <v>51</v>
      </c>
      <c r="H22" s="33">
        <f t="shared" si="2"/>
        <v>105</v>
      </c>
    </row>
    <row r="23" spans="1:8">
      <c r="A23" s="33">
        <f t="shared" si="1"/>
        <v>22</v>
      </c>
      <c r="B23" s="56" t="s">
        <v>101</v>
      </c>
      <c r="C23" s="56" t="s">
        <v>103</v>
      </c>
      <c r="D23" s="56">
        <v>1977</v>
      </c>
      <c r="E23" s="55">
        <v>90</v>
      </c>
      <c r="F23" s="56">
        <v>62</v>
      </c>
      <c r="G23" s="56">
        <v>42</v>
      </c>
      <c r="H23" s="33">
        <f t="shared" si="2"/>
        <v>104</v>
      </c>
    </row>
    <row r="24" spans="1:8">
      <c r="A24" s="33">
        <f t="shared" si="1"/>
        <v>23</v>
      </c>
      <c r="B24" s="56" t="s">
        <v>102</v>
      </c>
      <c r="C24" s="56" t="s">
        <v>91</v>
      </c>
      <c r="D24" s="56">
        <v>1994</v>
      </c>
      <c r="E24" s="55">
        <v>90</v>
      </c>
      <c r="F24" s="56">
        <v>57</v>
      </c>
      <c r="G24" s="56">
        <v>46</v>
      </c>
      <c r="H24" s="33">
        <f t="shared" si="2"/>
        <v>103</v>
      </c>
    </row>
    <row r="25" spans="1:8">
      <c r="A25" s="33">
        <f t="shared" si="1"/>
        <v>24</v>
      </c>
      <c r="B25" s="56" t="s">
        <v>93</v>
      </c>
      <c r="C25" s="56" t="s">
        <v>33</v>
      </c>
      <c r="D25" s="56">
        <v>1993</v>
      </c>
      <c r="E25" s="55">
        <v>90</v>
      </c>
      <c r="F25" s="56">
        <v>55</v>
      </c>
      <c r="G25" s="56">
        <v>43</v>
      </c>
      <c r="H25" s="33">
        <f t="shared" si="2"/>
        <v>98</v>
      </c>
    </row>
    <row r="26" spans="1:8">
      <c r="A26" s="33">
        <f t="shared" si="1"/>
        <v>25</v>
      </c>
      <c r="B26" s="41" t="s">
        <v>156</v>
      </c>
      <c r="C26" s="56" t="s">
        <v>17</v>
      </c>
      <c r="D26" s="56">
        <v>2004</v>
      </c>
      <c r="E26" s="55">
        <v>90</v>
      </c>
      <c r="F26" s="56">
        <v>49</v>
      </c>
      <c r="G26" s="56">
        <v>44</v>
      </c>
      <c r="H26" s="33">
        <f t="shared" si="2"/>
        <v>93</v>
      </c>
    </row>
    <row r="27" spans="1:8">
      <c r="A27" s="33">
        <f t="shared" si="1"/>
        <v>26</v>
      </c>
      <c r="B27" s="58" t="s">
        <v>52</v>
      </c>
      <c r="C27" s="58" t="s">
        <v>42</v>
      </c>
      <c r="D27" s="58">
        <v>2006</v>
      </c>
      <c r="E27" s="61">
        <v>90</v>
      </c>
      <c r="F27" s="58">
        <v>52</v>
      </c>
      <c r="G27" s="58">
        <v>38</v>
      </c>
      <c r="H27" s="33">
        <f t="shared" si="2"/>
        <v>90</v>
      </c>
    </row>
    <row r="28" spans="1:8">
      <c r="A28" s="33">
        <f t="shared" si="1"/>
        <v>27</v>
      </c>
      <c r="B28" s="56" t="s">
        <v>92</v>
      </c>
      <c r="C28" s="56" t="s">
        <v>36</v>
      </c>
      <c r="D28" s="56">
        <v>1993</v>
      </c>
      <c r="E28" s="55">
        <v>90</v>
      </c>
      <c r="F28" s="56">
        <v>46</v>
      </c>
      <c r="G28" s="56">
        <v>38</v>
      </c>
      <c r="H28" s="33">
        <f t="shared" si="2"/>
        <v>84</v>
      </c>
    </row>
    <row r="29" spans="1:8">
      <c r="A29" s="33">
        <f t="shared" si="1"/>
        <v>28</v>
      </c>
      <c r="B29" s="56" t="s">
        <v>51</v>
      </c>
      <c r="C29" s="56" t="s">
        <v>23</v>
      </c>
      <c r="D29" s="56">
        <v>1983</v>
      </c>
      <c r="E29" s="55">
        <v>90</v>
      </c>
      <c r="F29" s="56">
        <v>33</v>
      </c>
      <c r="G29" s="56">
        <v>44</v>
      </c>
      <c r="H29" s="33">
        <f t="shared" si="2"/>
        <v>77</v>
      </c>
    </row>
    <row r="30" spans="1:8">
      <c r="A30" s="33">
        <f t="shared" si="1"/>
        <v>29</v>
      </c>
      <c r="B30" s="56" t="s">
        <v>157</v>
      </c>
      <c r="C30" s="56" t="s">
        <v>40</v>
      </c>
      <c r="D30" s="56">
        <v>2007</v>
      </c>
      <c r="E30" s="55">
        <v>90</v>
      </c>
      <c r="F30" s="56">
        <v>66</v>
      </c>
      <c r="G30" s="56"/>
      <c r="H30" s="33">
        <f t="shared" si="2"/>
        <v>66</v>
      </c>
    </row>
    <row r="31" spans="1:8">
      <c r="A31" s="52">
        <f t="shared" si="1"/>
        <v>30</v>
      </c>
      <c r="B31" s="78" t="s">
        <v>100</v>
      </c>
      <c r="C31" s="78" t="s">
        <v>21</v>
      </c>
      <c r="D31" s="78">
        <v>1990</v>
      </c>
      <c r="E31" s="79" t="s">
        <v>82</v>
      </c>
      <c r="F31" s="78">
        <v>65</v>
      </c>
      <c r="G31" s="78"/>
      <c r="H31" s="52">
        <f>SUM(F31+G31)</f>
        <v>65</v>
      </c>
    </row>
    <row r="32" spans="1:8">
      <c r="A32" s="33">
        <f t="shared" si="1"/>
        <v>31</v>
      </c>
      <c r="B32" s="56" t="s">
        <v>53</v>
      </c>
      <c r="C32" s="56" t="s">
        <v>38</v>
      </c>
      <c r="D32" s="56">
        <v>2007</v>
      </c>
      <c r="E32" s="55">
        <v>90</v>
      </c>
      <c r="F32" s="56">
        <v>53</v>
      </c>
      <c r="G32" s="56"/>
      <c r="H32" s="33">
        <f>F32+G32</f>
        <v>53</v>
      </c>
    </row>
    <row r="33" spans="1:8">
      <c r="A33" s="33">
        <f t="shared" si="1"/>
        <v>32</v>
      </c>
      <c r="B33" s="57" t="s">
        <v>51</v>
      </c>
      <c r="C33" s="70" t="s">
        <v>25</v>
      </c>
      <c r="D33" s="70">
        <v>2008</v>
      </c>
      <c r="E33" s="76">
        <v>90</v>
      </c>
      <c r="F33" s="70">
        <v>40</v>
      </c>
      <c r="G33" s="70"/>
      <c r="H33" s="33">
        <f>SUM(F33+G33)</f>
        <v>40</v>
      </c>
    </row>
    <row r="34" spans="1:8">
      <c r="A34" s="45"/>
      <c r="D34" s="45"/>
      <c r="F34" s="45"/>
      <c r="G34" s="45"/>
      <c r="H34" s="45"/>
    </row>
    <row r="35" spans="1:8">
      <c r="A35" s="45"/>
      <c r="D35" s="45"/>
      <c r="F35" s="45"/>
      <c r="G35" s="45"/>
      <c r="H35" s="45"/>
    </row>
    <row r="36" spans="1:8">
      <c r="A36" s="45"/>
      <c r="D36" s="45"/>
      <c r="F36" s="45"/>
      <c r="G36" s="45"/>
      <c r="H36" s="45"/>
    </row>
    <row r="37" spans="1:8">
      <c r="A37" s="45"/>
      <c r="D37" s="45"/>
      <c r="F37" s="45"/>
      <c r="G37" s="45"/>
      <c r="H37" s="45"/>
    </row>
    <row r="38" spans="1:8">
      <c r="A38" s="45"/>
      <c r="D38" s="45"/>
      <c r="F38" s="45"/>
      <c r="G38" s="45"/>
      <c r="H38" s="45"/>
    </row>
    <row r="39" spans="1:8">
      <c r="A39" s="45"/>
      <c r="D39" s="45"/>
      <c r="F39" s="45"/>
      <c r="G39" s="45"/>
      <c r="H39" s="45"/>
    </row>
    <row r="40" spans="1:8">
      <c r="A40" s="45"/>
      <c r="D40" s="45"/>
      <c r="F40" s="45"/>
      <c r="G40" s="45"/>
      <c r="H40" s="45"/>
    </row>
    <row r="41" spans="1:8">
      <c r="A41" s="45"/>
      <c r="D41" s="45"/>
      <c r="F41" s="45"/>
      <c r="G41" s="45"/>
      <c r="H41" s="45"/>
    </row>
    <row r="42" spans="1:8">
      <c r="A42" s="45"/>
      <c r="D42" s="45"/>
      <c r="F42" s="45"/>
      <c r="G42" s="45"/>
      <c r="H42" s="45"/>
    </row>
    <row r="43" spans="1:8">
      <c r="A43" s="45"/>
      <c r="D43" s="45"/>
      <c r="F43" s="45"/>
      <c r="G43" s="45"/>
      <c r="H43" s="45"/>
    </row>
    <row r="44" spans="1:8">
      <c r="A44" s="45"/>
      <c r="D44" s="45"/>
      <c r="F44" s="45"/>
      <c r="G44" s="45"/>
      <c r="H44" s="45"/>
    </row>
    <row r="45" spans="1:8">
      <c r="A45" s="45"/>
      <c r="D45" s="45"/>
      <c r="F45" s="45"/>
      <c r="G45" s="45"/>
      <c r="H45" s="45"/>
    </row>
    <row r="46" spans="1:8">
      <c r="A46" s="45"/>
      <c r="D46" s="45"/>
      <c r="F46" s="45"/>
      <c r="G46" s="45"/>
      <c r="H46" s="45"/>
    </row>
    <row r="47" spans="1:8">
      <c r="A47" s="45"/>
      <c r="D47" s="45"/>
      <c r="F47" s="45"/>
      <c r="G47" s="45"/>
      <c r="H47" s="45"/>
    </row>
    <row r="48" spans="1:8">
      <c r="A48" s="45"/>
      <c r="D48" s="45"/>
      <c r="F48" s="45"/>
      <c r="G48" s="45"/>
      <c r="H48" s="45"/>
    </row>
    <row r="49" spans="1:8">
      <c r="A49" s="45"/>
      <c r="D49" s="45"/>
      <c r="F49" s="45"/>
      <c r="G49" s="45"/>
      <c r="H49" s="45"/>
    </row>
    <row r="50" spans="1:8">
      <c r="A50" s="45"/>
      <c r="D50" s="45"/>
      <c r="F50" s="45"/>
      <c r="G50" s="45"/>
      <c r="H50" s="45"/>
    </row>
    <row r="51" spans="1:8">
      <c r="A51" s="45"/>
      <c r="D51" s="45"/>
      <c r="F51" s="45"/>
      <c r="G51" s="45"/>
      <c r="H51" s="45"/>
    </row>
    <row r="52" spans="1:8">
      <c r="A52" s="45"/>
      <c r="D52" s="45"/>
      <c r="F52" s="45"/>
      <c r="G52" s="45"/>
      <c r="H52" s="45"/>
    </row>
    <row r="53" spans="1:8">
      <c r="A53" s="45"/>
      <c r="D53" s="45"/>
      <c r="F53" s="45"/>
      <c r="G53" s="45"/>
      <c r="H53" s="45"/>
    </row>
    <row r="54" spans="1:8">
      <c r="A54" s="45"/>
      <c r="D54" s="45"/>
      <c r="F54" s="45"/>
      <c r="G54" s="45"/>
      <c r="H54" s="45"/>
    </row>
    <row r="55" spans="1:8">
      <c r="A55" s="45"/>
      <c r="D55" s="45"/>
      <c r="F55" s="45"/>
      <c r="G55" s="45"/>
      <c r="H55" s="45"/>
    </row>
    <row r="56" spans="1:8">
      <c r="A56" s="45"/>
      <c r="D56" s="45"/>
      <c r="F56" s="45"/>
      <c r="G56" s="45"/>
      <c r="H56" s="45"/>
    </row>
    <row r="57" spans="1:8">
      <c r="A57" s="45"/>
      <c r="D57" s="45"/>
      <c r="F57" s="45"/>
      <c r="G57" s="45"/>
      <c r="H57" s="45"/>
    </row>
    <row r="58" spans="1:8">
      <c r="A58" s="45"/>
      <c r="D58" s="45"/>
      <c r="F58" s="45"/>
      <c r="G58" s="45"/>
      <c r="H58" s="45"/>
    </row>
    <row r="59" spans="1:8">
      <c r="A59" s="45"/>
      <c r="D59" s="45"/>
      <c r="F59" s="45"/>
      <c r="G59" s="45"/>
      <c r="H59" s="45"/>
    </row>
    <row r="60" spans="1:8">
      <c r="A60" s="45"/>
      <c r="D60" s="45"/>
      <c r="F60" s="45"/>
      <c r="G60" s="45"/>
      <c r="H60" s="45"/>
    </row>
    <row r="61" spans="1:8">
      <c r="A61" s="45"/>
      <c r="D61" s="45"/>
      <c r="F61" s="45"/>
      <c r="G61" s="45"/>
      <c r="H61" s="45"/>
    </row>
    <row r="62" spans="1:8">
      <c r="A62" s="45"/>
      <c r="D62" s="45"/>
      <c r="F62" s="45"/>
      <c r="G62" s="45"/>
      <c r="H62" s="45"/>
    </row>
    <row r="63" spans="1:8">
      <c r="A63" s="45"/>
      <c r="D63" s="45"/>
      <c r="F63" s="45"/>
      <c r="G63" s="45"/>
      <c r="H63" s="45"/>
    </row>
    <row r="64" spans="1:8">
      <c r="A64" s="45"/>
      <c r="D64" s="45"/>
      <c r="F64" s="45"/>
      <c r="G64" s="45"/>
      <c r="H64" s="45"/>
    </row>
  </sheetData>
  <sortState xmlns:xlrd2="http://schemas.microsoft.com/office/spreadsheetml/2017/richdata2" ref="B2:H33">
    <sortCondition descending="1" ref="H2:H33"/>
    <sortCondition descending="1" ref="F2:F33"/>
    <sortCondition ref="D2:D33"/>
  </sortState>
  <pageMargins left="0.7" right="0.7" top="0.78740157499999996" bottom="0.78740157499999996" header="0.3" footer="0.3"/>
  <pageSetup paperSize="9" orientation="portrait" r:id="rId1"/>
  <headerFooter>
    <oddFooter xml:space="preserve">&amp;C_x000D_&amp;1#&amp;"Calibri"&amp;8&amp;K000000 PMI Internal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EC17D-5DFD-4D85-8E4B-299DAF91F592}">
  <dimension ref="A1:F64"/>
  <sheetViews>
    <sheetView workbookViewId="0">
      <selection activeCell="H26" sqref="H26"/>
    </sheetView>
  </sheetViews>
  <sheetFormatPr baseColWidth="10" defaultColWidth="10.84765625" defaultRowHeight="18.3"/>
  <cols>
    <col min="1" max="1" width="10.84765625" style="29"/>
    <col min="2" max="2" width="15.09765625" style="29" bestFit="1" customWidth="1"/>
    <col min="3" max="3" width="14.34765625" style="29" bestFit="1" customWidth="1"/>
    <col min="4" max="4" width="10.84765625" style="29"/>
    <col min="5" max="5" width="10.84765625" style="45"/>
    <col min="6" max="16384" width="10.84765625" style="29"/>
  </cols>
  <sheetData>
    <row r="1" spans="1:6">
      <c r="A1" s="77" t="s">
        <v>161</v>
      </c>
      <c r="B1" s="77" t="s">
        <v>160</v>
      </c>
      <c r="C1" s="77" t="s">
        <v>159</v>
      </c>
      <c r="D1" s="77" t="s">
        <v>158</v>
      </c>
      <c r="E1" s="77" t="s">
        <v>0</v>
      </c>
      <c r="F1" s="77" t="s">
        <v>9</v>
      </c>
    </row>
    <row r="2" spans="1:6">
      <c r="A2" s="33">
        <v>1</v>
      </c>
      <c r="B2" s="56" t="s">
        <v>50</v>
      </c>
      <c r="C2" s="56" t="s">
        <v>29</v>
      </c>
      <c r="D2" s="56">
        <v>1964</v>
      </c>
      <c r="E2" s="55" t="s">
        <v>66</v>
      </c>
      <c r="F2" s="56">
        <v>76</v>
      </c>
    </row>
    <row r="3" spans="1:6">
      <c r="A3" s="33">
        <f>A2+1</f>
        <v>2</v>
      </c>
      <c r="B3" s="56" t="s">
        <v>102</v>
      </c>
      <c r="C3" s="56" t="s">
        <v>20</v>
      </c>
      <c r="D3" s="56">
        <v>1962</v>
      </c>
      <c r="E3" s="55" t="s">
        <v>82</v>
      </c>
      <c r="F3" s="56">
        <v>74</v>
      </c>
    </row>
    <row r="4" spans="1:6">
      <c r="A4" s="33">
        <f t="shared" ref="A4:A33" si="0">A3+1</f>
        <v>3</v>
      </c>
      <c r="B4" s="56" t="s">
        <v>95</v>
      </c>
      <c r="C4" s="56" t="s">
        <v>96</v>
      </c>
      <c r="D4" s="56">
        <v>1968</v>
      </c>
      <c r="E4" s="55">
        <v>90</v>
      </c>
      <c r="F4" s="56">
        <v>74</v>
      </c>
    </row>
    <row r="5" spans="1:6">
      <c r="A5" s="33">
        <f t="shared" si="0"/>
        <v>4</v>
      </c>
      <c r="B5" s="56" t="s">
        <v>55</v>
      </c>
      <c r="C5" s="75" t="s">
        <v>19</v>
      </c>
      <c r="D5" s="56">
        <v>1964</v>
      </c>
      <c r="E5" s="55" t="s">
        <v>66</v>
      </c>
      <c r="F5" s="56">
        <v>73</v>
      </c>
    </row>
    <row r="6" spans="1:6">
      <c r="A6" s="33">
        <f t="shared" si="0"/>
        <v>5</v>
      </c>
      <c r="B6" s="56" t="s">
        <v>46</v>
      </c>
      <c r="C6" s="56" t="s">
        <v>28</v>
      </c>
      <c r="D6" s="56">
        <v>1962</v>
      </c>
      <c r="E6" s="55" t="s">
        <v>66</v>
      </c>
      <c r="F6" s="56">
        <v>72</v>
      </c>
    </row>
    <row r="7" spans="1:6">
      <c r="A7" s="33">
        <f t="shared" si="0"/>
        <v>6</v>
      </c>
      <c r="B7" s="56" t="s">
        <v>100</v>
      </c>
      <c r="C7" s="56" t="s">
        <v>103</v>
      </c>
      <c r="D7" s="56">
        <v>1977</v>
      </c>
      <c r="E7" s="55" t="s">
        <v>82</v>
      </c>
      <c r="F7" s="56">
        <v>72</v>
      </c>
    </row>
    <row r="8" spans="1:6">
      <c r="A8" s="33">
        <f t="shared" si="0"/>
        <v>7</v>
      </c>
      <c r="B8" s="56" t="s">
        <v>94</v>
      </c>
      <c r="C8" s="56" t="s">
        <v>39</v>
      </c>
      <c r="D8" s="56">
        <v>1976</v>
      </c>
      <c r="E8" s="55">
        <v>90</v>
      </c>
      <c r="F8" s="56">
        <v>70</v>
      </c>
    </row>
    <row r="9" spans="1:6">
      <c r="A9" s="33">
        <f t="shared" si="0"/>
        <v>8</v>
      </c>
      <c r="B9" s="56" t="s">
        <v>97</v>
      </c>
      <c r="C9" s="56" t="s">
        <v>98</v>
      </c>
      <c r="D9" s="56">
        <v>1960</v>
      </c>
      <c r="E9" s="55" t="s">
        <v>66</v>
      </c>
      <c r="F9" s="56">
        <v>68</v>
      </c>
    </row>
    <row r="10" spans="1:6">
      <c r="A10" s="33">
        <f t="shared" si="0"/>
        <v>9</v>
      </c>
      <c r="B10" s="56" t="s">
        <v>47</v>
      </c>
      <c r="C10" s="56" t="s">
        <v>32</v>
      </c>
      <c r="D10" s="56">
        <v>1966</v>
      </c>
      <c r="E10" s="55">
        <v>90</v>
      </c>
      <c r="F10" s="56">
        <v>68</v>
      </c>
    </row>
    <row r="11" spans="1:6">
      <c r="A11" s="52">
        <f t="shared" si="0"/>
        <v>10</v>
      </c>
      <c r="B11" s="78" t="s">
        <v>166</v>
      </c>
      <c r="C11" s="78" t="s">
        <v>167</v>
      </c>
      <c r="D11" s="78"/>
      <c r="E11" s="79" t="s">
        <v>66</v>
      </c>
      <c r="F11" s="78">
        <v>67</v>
      </c>
    </row>
    <row r="12" spans="1:6">
      <c r="A12" s="33">
        <f t="shared" si="0"/>
        <v>11</v>
      </c>
      <c r="B12" s="56" t="s">
        <v>157</v>
      </c>
      <c r="C12" s="56" t="s">
        <v>40</v>
      </c>
      <c r="D12" s="56">
        <v>2007</v>
      </c>
      <c r="E12" s="55">
        <v>90</v>
      </c>
      <c r="F12" s="56">
        <v>66</v>
      </c>
    </row>
    <row r="13" spans="1:6">
      <c r="A13" s="33">
        <f t="shared" si="0"/>
        <v>12</v>
      </c>
      <c r="B13" s="56" t="s">
        <v>86</v>
      </c>
      <c r="C13" s="56" t="s">
        <v>24</v>
      </c>
      <c r="D13" s="56">
        <v>1941</v>
      </c>
      <c r="E13" s="55" t="s">
        <v>82</v>
      </c>
      <c r="F13" s="56">
        <v>65</v>
      </c>
    </row>
    <row r="14" spans="1:6">
      <c r="A14" s="33">
        <f t="shared" si="0"/>
        <v>13</v>
      </c>
      <c r="B14" s="56" t="s">
        <v>93</v>
      </c>
      <c r="C14" s="56" t="s">
        <v>18</v>
      </c>
      <c r="D14" s="56">
        <v>1967</v>
      </c>
      <c r="E14" s="55" t="s">
        <v>82</v>
      </c>
      <c r="F14" s="56">
        <v>65</v>
      </c>
    </row>
    <row r="15" spans="1:6">
      <c r="A15" s="33">
        <f t="shared" si="0"/>
        <v>14</v>
      </c>
      <c r="B15" s="56" t="s">
        <v>100</v>
      </c>
      <c r="C15" s="56" t="s">
        <v>21</v>
      </c>
      <c r="D15" s="56">
        <v>1990</v>
      </c>
      <c r="E15" s="55" t="s">
        <v>82</v>
      </c>
      <c r="F15" s="56">
        <v>65</v>
      </c>
    </row>
    <row r="16" spans="1:6">
      <c r="A16" s="33">
        <f t="shared" si="0"/>
        <v>15</v>
      </c>
      <c r="B16" s="56" t="s">
        <v>99</v>
      </c>
      <c r="C16" s="56" t="s">
        <v>37</v>
      </c>
      <c r="D16" s="56">
        <v>1964</v>
      </c>
      <c r="E16" s="55" t="s">
        <v>66</v>
      </c>
      <c r="F16" s="56">
        <v>64</v>
      </c>
    </row>
    <row r="17" spans="1:6">
      <c r="A17" s="33">
        <f t="shared" si="0"/>
        <v>16</v>
      </c>
      <c r="B17" s="56" t="s">
        <v>54</v>
      </c>
      <c r="C17" s="56" t="s">
        <v>41</v>
      </c>
      <c r="D17" s="56">
        <v>1989</v>
      </c>
      <c r="E17" s="55">
        <v>90</v>
      </c>
      <c r="F17" s="56">
        <v>63</v>
      </c>
    </row>
    <row r="18" spans="1:6">
      <c r="A18" s="33">
        <f t="shared" si="0"/>
        <v>17</v>
      </c>
      <c r="B18" s="56" t="s">
        <v>92</v>
      </c>
      <c r="C18" s="56" t="s">
        <v>27</v>
      </c>
      <c r="D18" s="56">
        <v>1967</v>
      </c>
      <c r="E18" s="55" t="s">
        <v>66</v>
      </c>
      <c r="F18" s="56">
        <v>62</v>
      </c>
    </row>
    <row r="19" spans="1:6">
      <c r="A19" s="33">
        <f t="shared" si="0"/>
        <v>18</v>
      </c>
      <c r="B19" s="56" t="s">
        <v>101</v>
      </c>
      <c r="C19" s="56" t="s">
        <v>103</v>
      </c>
      <c r="D19" s="56">
        <v>1977</v>
      </c>
      <c r="E19" s="55">
        <v>90</v>
      </c>
      <c r="F19" s="56">
        <v>62</v>
      </c>
    </row>
    <row r="20" spans="1:6">
      <c r="A20" s="33">
        <f t="shared" si="0"/>
        <v>19</v>
      </c>
      <c r="B20" s="56" t="s">
        <v>51</v>
      </c>
      <c r="C20" s="74" t="s">
        <v>155</v>
      </c>
      <c r="D20" s="56">
        <v>1978</v>
      </c>
      <c r="E20" s="55" t="s">
        <v>66</v>
      </c>
      <c r="F20" s="56">
        <v>62</v>
      </c>
    </row>
    <row r="21" spans="1:6" ht="18.600000000000001" thickBot="1">
      <c r="A21" s="52">
        <f t="shared" si="0"/>
        <v>20</v>
      </c>
      <c r="B21" s="78" t="s">
        <v>48</v>
      </c>
      <c r="C21" s="78" t="s">
        <v>34</v>
      </c>
      <c r="D21" s="78">
        <v>1971</v>
      </c>
      <c r="E21" s="79">
        <v>90</v>
      </c>
      <c r="F21" s="80">
        <v>61</v>
      </c>
    </row>
    <row r="22" spans="1:6">
      <c r="A22" s="33">
        <f t="shared" si="0"/>
        <v>21</v>
      </c>
      <c r="B22" s="58" t="s">
        <v>153</v>
      </c>
      <c r="C22" s="58" t="s">
        <v>154</v>
      </c>
      <c r="D22" s="58">
        <v>1978</v>
      </c>
      <c r="E22" s="61" t="s">
        <v>82</v>
      </c>
      <c r="F22" s="58">
        <v>60</v>
      </c>
    </row>
    <row r="23" spans="1:6">
      <c r="A23" s="33">
        <f t="shared" si="0"/>
        <v>22</v>
      </c>
      <c r="B23" s="56" t="s">
        <v>97</v>
      </c>
      <c r="C23" s="56" t="s">
        <v>26</v>
      </c>
      <c r="D23" s="56">
        <v>1966</v>
      </c>
      <c r="E23" s="55" t="s">
        <v>66</v>
      </c>
      <c r="F23" s="56">
        <v>58</v>
      </c>
    </row>
    <row r="24" spans="1:6">
      <c r="A24" s="33">
        <f t="shared" si="0"/>
        <v>23</v>
      </c>
      <c r="B24" s="56" t="s">
        <v>102</v>
      </c>
      <c r="C24" s="56" t="s">
        <v>91</v>
      </c>
      <c r="D24" s="56">
        <v>1994</v>
      </c>
      <c r="E24" s="55">
        <v>90</v>
      </c>
      <c r="F24" s="56">
        <v>57</v>
      </c>
    </row>
    <row r="25" spans="1:6">
      <c r="A25" s="33">
        <f t="shared" si="0"/>
        <v>24</v>
      </c>
      <c r="B25" s="56" t="s">
        <v>50</v>
      </c>
      <c r="C25" s="56" t="s">
        <v>35</v>
      </c>
      <c r="D25" s="56">
        <v>2006</v>
      </c>
      <c r="E25" s="55">
        <v>90</v>
      </c>
      <c r="F25" s="56">
        <v>57</v>
      </c>
    </row>
    <row r="26" spans="1:6">
      <c r="A26" s="33">
        <f t="shared" si="0"/>
        <v>25</v>
      </c>
      <c r="B26" s="56" t="s">
        <v>93</v>
      </c>
      <c r="C26" s="56" t="s">
        <v>33</v>
      </c>
      <c r="D26" s="56">
        <v>1993</v>
      </c>
      <c r="E26" s="55">
        <v>90</v>
      </c>
      <c r="F26" s="56">
        <v>55</v>
      </c>
    </row>
    <row r="27" spans="1:6">
      <c r="A27" s="33">
        <f t="shared" si="0"/>
        <v>26</v>
      </c>
      <c r="B27" s="58" t="s">
        <v>49</v>
      </c>
      <c r="C27" s="58" t="s">
        <v>22</v>
      </c>
      <c r="D27" s="58">
        <v>1969</v>
      </c>
      <c r="E27" s="61">
        <v>90</v>
      </c>
      <c r="F27" s="58">
        <v>54</v>
      </c>
    </row>
    <row r="28" spans="1:6">
      <c r="A28" s="33">
        <f t="shared" si="0"/>
        <v>27</v>
      </c>
      <c r="B28" s="56" t="s">
        <v>53</v>
      </c>
      <c r="C28" s="56" t="s">
        <v>38</v>
      </c>
      <c r="D28" s="56">
        <v>2007</v>
      </c>
      <c r="E28" s="55">
        <v>90</v>
      </c>
      <c r="F28" s="56">
        <v>53</v>
      </c>
    </row>
    <row r="29" spans="1:6">
      <c r="A29" s="33">
        <f t="shared" si="0"/>
        <v>28</v>
      </c>
      <c r="B29" s="56" t="s">
        <v>52</v>
      </c>
      <c r="C29" s="56" t="s">
        <v>42</v>
      </c>
      <c r="D29" s="56">
        <v>2006</v>
      </c>
      <c r="E29" s="55">
        <v>90</v>
      </c>
      <c r="F29" s="56">
        <v>52</v>
      </c>
    </row>
    <row r="30" spans="1:6">
      <c r="A30" s="33">
        <f t="shared" si="0"/>
        <v>29</v>
      </c>
      <c r="B30" s="41" t="s">
        <v>156</v>
      </c>
      <c r="C30" s="56" t="s">
        <v>17</v>
      </c>
      <c r="D30" s="56">
        <v>2004</v>
      </c>
      <c r="E30" s="55">
        <v>90</v>
      </c>
      <c r="F30" s="56">
        <v>49</v>
      </c>
    </row>
    <row r="31" spans="1:6">
      <c r="A31" s="52">
        <f t="shared" si="0"/>
        <v>30</v>
      </c>
      <c r="B31" s="78" t="s">
        <v>92</v>
      </c>
      <c r="C31" s="78" t="s">
        <v>36</v>
      </c>
      <c r="D31" s="78">
        <v>1993</v>
      </c>
      <c r="E31" s="79">
        <v>90</v>
      </c>
      <c r="F31" s="78">
        <v>46</v>
      </c>
    </row>
    <row r="32" spans="1:6">
      <c r="A32" s="33">
        <f t="shared" si="0"/>
        <v>31</v>
      </c>
      <c r="B32" s="56" t="s">
        <v>51</v>
      </c>
      <c r="C32" s="56" t="s">
        <v>25</v>
      </c>
      <c r="D32" s="56">
        <v>2008</v>
      </c>
      <c r="E32" s="55">
        <v>90</v>
      </c>
      <c r="F32" s="56">
        <v>40</v>
      </c>
    </row>
    <row r="33" spans="1:6">
      <c r="A33" s="33">
        <f t="shared" si="0"/>
        <v>32</v>
      </c>
      <c r="B33" s="57" t="s">
        <v>51</v>
      </c>
      <c r="C33" s="70" t="s">
        <v>23</v>
      </c>
      <c r="D33" s="70">
        <v>1983</v>
      </c>
      <c r="E33" s="76">
        <v>90</v>
      </c>
      <c r="F33" s="70">
        <v>33</v>
      </c>
    </row>
    <row r="34" spans="1:6">
      <c r="A34" s="45"/>
      <c r="D34" s="45"/>
      <c r="F34" s="45"/>
    </row>
    <row r="35" spans="1:6">
      <c r="A35" s="45"/>
      <c r="D35" s="45"/>
      <c r="F35" s="45"/>
    </row>
    <row r="36" spans="1:6">
      <c r="A36" s="45"/>
      <c r="D36" s="45"/>
      <c r="F36" s="45"/>
    </row>
    <row r="37" spans="1:6">
      <c r="A37" s="45"/>
      <c r="D37" s="45"/>
      <c r="F37" s="45"/>
    </row>
    <row r="38" spans="1:6">
      <c r="A38" s="45"/>
      <c r="D38" s="45"/>
      <c r="F38" s="45"/>
    </row>
    <row r="39" spans="1:6">
      <c r="A39" s="45"/>
      <c r="D39" s="45"/>
      <c r="F39" s="45"/>
    </row>
    <row r="40" spans="1:6">
      <c r="A40" s="45"/>
      <c r="D40" s="45"/>
      <c r="F40" s="45"/>
    </row>
    <row r="41" spans="1:6">
      <c r="A41" s="45"/>
      <c r="D41" s="45"/>
      <c r="F41" s="45"/>
    </row>
    <row r="42" spans="1:6">
      <c r="A42" s="45"/>
      <c r="D42" s="45"/>
      <c r="F42" s="45"/>
    </row>
    <row r="43" spans="1:6">
      <c r="A43" s="45"/>
      <c r="D43" s="45"/>
      <c r="F43" s="45"/>
    </row>
    <row r="44" spans="1:6">
      <c r="A44" s="45"/>
      <c r="D44" s="45"/>
      <c r="F44" s="45"/>
    </row>
    <row r="45" spans="1:6">
      <c r="A45" s="45"/>
      <c r="D45" s="45"/>
      <c r="F45" s="45"/>
    </row>
    <row r="46" spans="1:6">
      <c r="A46" s="45"/>
      <c r="D46" s="45"/>
      <c r="F46" s="45"/>
    </row>
    <row r="47" spans="1:6">
      <c r="A47" s="45"/>
      <c r="D47" s="45"/>
      <c r="F47" s="45"/>
    </row>
    <row r="48" spans="1:6">
      <c r="A48" s="45"/>
      <c r="D48" s="45"/>
      <c r="F48" s="45"/>
    </row>
    <row r="49" spans="1:6">
      <c r="A49" s="45"/>
      <c r="D49" s="45"/>
      <c r="F49" s="45"/>
    </row>
    <row r="50" spans="1:6">
      <c r="A50" s="45"/>
      <c r="D50" s="45"/>
      <c r="F50" s="45"/>
    </row>
    <row r="51" spans="1:6">
      <c r="A51" s="45"/>
      <c r="D51" s="45"/>
      <c r="F51" s="45"/>
    </row>
    <row r="52" spans="1:6">
      <c r="A52" s="45"/>
      <c r="D52" s="45"/>
      <c r="F52" s="45"/>
    </row>
    <row r="53" spans="1:6">
      <c r="A53" s="45"/>
      <c r="D53" s="45"/>
      <c r="F53" s="45"/>
    </row>
    <row r="54" spans="1:6">
      <c r="A54" s="45"/>
      <c r="D54" s="45"/>
      <c r="F54" s="45"/>
    </row>
    <row r="55" spans="1:6">
      <c r="A55" s="45"/>
      <c r="D55" s="45"/>
      <c r="F55" s="45"/>
    </row>
    <row r="56" spans="1:6">
      <c r="A56" s="45"/>
      <c r="D56" s="45"/>
      <c r="F56" s="45"/>
    </row>
    <row r="57" spans="1:6">
      <c r="A57" s="45"/>
      <c r="D57" s="45"/>
      <c r="F57" s="45"/>
    </row>
    <row r="58" spans="1:6">
      <c r="A58" s="45"/>
      <c r="D58" s="45"/>
      <c r="F58" s="45"/>
    </row>
    <row r="59" spans="1:6">
      <c r="A59" s="45"/>
      <c r="D59" s="45"/>
      <c r="F59" s="45"/>
    </row>
    <row r="60" spans="1:6">
      <c r="A60" s="45"/>
      <c r="D60" s="45"/>
      <c r="F60" s="45"/>
    </row>
    <row r="61" spans="1:6">
      <c r="A61" s="45"/>
      <c r="D61" s="45"/>
      <c r="F61" s="45"/>
    </row>
    <row r="62" spans="1:6">
      <c r="A62" s="45"/>
      <c r="D62" s="45"/>
      <c r="F62" s="45"/>
    </row>
    <row r="63" spans="1:6">
      <c r="A63" s="45"/>
      <c r="D63" s="45"/>
      <c r="F63" s="45"/>
    </row>
    <row r="64" spans="1:6">
      <c r="A64" s="45"/>
      <c r="D64" s="45"/>
      <c r="F64" s="45"/>
    </row>
  </sheetData>
  <sortState xmlns:xlrd2="http://schemas.microsoft.com/office/spreadsheetml/2017/richdata2" ref="B2:F33">
    <sortCondition descending="1" ref="F2:F33"/>
    <sortCondition ref="D2:D33"/>
  </sortState>
  <pageMargins left="0.7" right="0.7" top="0.78740157499999996" bottom="0.78740157499999996" header="0.3" footer="0.3"/>
  <headerFooter>
    <oddFooter xml:space="preserve">&amp;C_x000D_&amp;1#&amp;"Calibri"&amp;8&amp;K000000 PMI Internal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0309B-107E-4205-9802-481A9D9FE721}">
  <dimension ref="A1:F64"/>
  <sheetViews>
    <sheetView workbookViewId="0">
      <selection activeCell="G17" sqref="G17"/>
    </sheetView>
  </sheetViews>
  <sheetFormatPr baseColWidth="10" defaultColWidth="10.84765625" defaultRowHeight="18.3"/>
  <cols>
    <col min="1" max="1" width="10.84765625" style="29"/>
    <col min="2" max="2" width="15.09765625" style="29" bestFit="1" customWidth="1"/>
    <col min="3" max="3" width="14.34765625" style="29" bestFit="1" customWidth="1"/>
    <col min="4" max="4" width="10.84765625" style="29"/>
    <col min="5" max="5" width="10.84765625" style="45"/>
    <col min="6" max="16384" width="10.84765625" style="29"/>
  </cols>
  <sheetData>
    <row r="1" spans="1:6">
      <c r="A1" s="77" t="s">
        <v>161</v>
      </c>
      <c r="B1" s="77" t="s">
        <v>160</v>
      </c>
      <c r="C1" s="77" t="s">
        <v>159</v>
      </c>
      <c r="D1" s="77" t="s">
        <v>158</v>
      </c>
      <c r="E1" s="77" t="s">
        <v>0</v>
      </c>
      <c r="F1" s="77" t="s">
        <v>10</v>
      </c>
    </row>
    <row r="2" spans="1:6">
      <c r="A2" s="33">
        <v>1</v>
      </c>
      <c r="B2" s="56" t="s">
        <v>153</v>
      </c>
      <c r="C2" s="56" t="s">
        <v>154</v>
      </c>
      <c r="D2" s="56">
        <v>1978</v>
      </c>
      <c r="E2" s="55" t="s">
        <v>82</v>
      </c>
      <c r="F2" s="56">
        <v>56</v>
      </c>
    </row>
    <row r="3" spans="1:6">
      <c r="A3" s="33">
        <f>A2+1</f>
        <v>2</v>
      </c>
      <c r="B3" s="56" t="s">
        <v>97</v>
      </c>
      <c r="C3" s="56" t="s">
        <v>98</v>
      </c>
      <c r="D3" s="56">
        <v>1960</v>
      </c>
      <c r="E3" s="55" t="s">
        <v>66</v>
      </c>
      <c r="F3" s="56">
        <v>55</v>
      </c>
    </row>
    <row r="4" spans="1:6">
      <c r="A4" s="33">
        <f t="shared" ref="A4:A29" si="0">A3+1</f>
        <v>3</v>
      </c>
      <c r="B4" s="56" t="s">
        <v>47</v>
      </c>
      <c r="C4" s="56" t="s">
        <v>32</v>
      </c>
      <c r="D4" s="56">
        <v>1966</v>
      </c>
      <c r="E4" s="55">
        <v>90</v>
      </c>
      <c r="F4" s="56">
        <v>55</v>
      </c>
    </row>
    <row r="5" spans="1:6">
      <c r="A5" s="33">
        <f t="shared" si="0"/>
        <v>4</v>
      </c>
      <c r="B5" s="56" t="s">
        <v>102</v>
      </c>
      <c r="C5" s="56" t="s">
        <v>20</v>
      </c>
      <c r="D5" s="56">
        <v>1962</v>
      </c>
      <c r="E5" s="55" t="s">
        <v>82</v>
      </c>
      <c r="F5" s="56">
        <v>54</v>
      </c>
    </row>
    <row r="6" spans="1:6">
      <c r="A6" s="33">
        <f t="shared" si="0"/>
        <v>5</v>
      </c>
      <c r="B6" s="56" t="s">
        <v>46</v>
      </c>
      <c r="C6" s="56" t="s">
        <v>28</v>
      </c>
      <c r="D6" s="56">
        <v>1962</v>
      </c>
      <c r="E6" s="55" t="s">
        <v>66</v>
      </c>
      <c r="F6" s="56">
        <v>54</v>
      </c>
    </row>
    <row r="7" spans="1:6">
      <c r="A7" s="33">
        <f t="shared" si="0"/>
        <v>6</v>
      </c>
      <c r="B7" s="56" t="s">
        <v>92</v>
      </c>
      <c r="C7" s="56" t="s">
        <v>27</v>
      </c>
      <c r="D7" s="56">
        <v>1967</v>
      </c>
      <c r="E7" s="55" t="s">
        <v>66</v>
      </c>
      <c r="F7" s="56">
        <v>54</v>
      </c>
    </row>
    <row r="8" spans="1:6">
      <c r="A8" s="33">
        <f t="shared" si="0"/>
        <v>7</v>
      </c>
      <c r="B8" s="56" t="s">
        <v>95</v>
      </c>
      <c r="C8" s="56" t="s">
        <v>96</v>
      </c>
      <c r="D8" s="56">
        <v>1968</v>
      </c>
      <c r="E8" s="55">
        <v>90</v>
      </c>
      <c r="F8" s="56">
        <v>53</v>
      </c>
    </row>
    <row r="9" spans="1:6">
      <c r="A9" s="33">
        <f t="shared" si="0"/>
        <v>8</v>
      </c>
      <c r="B9" s="56" t="s">
        <v>48</v>
      </c>
      <c r="C9" s="56" t="s">
        <v>34</v>
      </c>
      <c r="D9" s="56">
        <v>1971</v>
      </c>
      <c r="E9" s="55">
        <v>90</v>
      </c>
      <c r="F9" s="56">
        <v>53</v>
      </c>
    </row>
    <row r="10" spans="1:6">
      <c r="A10" s="33">
        <f t="shared" si="0"/>
        <v>9</v>
      </c>
      <c r="B10" s="56" t="s">
        <v>94</v>
      </c>
      <c r="C10" s="56" t="s">
        <v>39</v>
      </c>
      <c r="D10" s="56">
        <v>1976</v>
      </c>
      <c r="E10" s="55">
        <v>90</v>
      </c>
      <c r="F10" s="56">
        <v>53</v>
      </c>
    </row>
    <row r="11" spans="1:6">
      <c r="A11" s="52">
        <f t="shared" si="0"/>
        <v>10</v>
      </c>
      <c r="B11" s="78" t="s">
        <v>93</v>
      </c>
      <c r="C11" s="78" t="s">
        <v>18</v>
      </c>
      <c r="D11" s="78">
        <v>1967</v>
      </c>
      <c r="E11" s="79" t="s">
        <v>82</v>
      </c>
      <c r="F11" s="78">
        <v>52</v>
      </c>
    </row>
    <row r="12" spans="1:6">
      <c r="A12" s="33">
        <f t="shared" si="0"/>
        <v>11</v>
      </c>
      <c r="B12" s="56" t="s">
        <v>50</v>
      </c>
      <c r="C12" s="56" t="s">
        <v>29</v>
      </c>
      <c r="D12" s="56">
        <v>1964</v>
      </c>
      <c r="E12" s="55" t="s">
        <v>66</v>
      </c>
      <c r="F12" s="56">
        <v>51</v>
      </c>
    </row>
    <row r="13" spans="1:6">
      <c r="A13" s="33">
        <f t="shared" si="0"/>
        <v>12</v>
      </c>
      <c r="B13" s="56" t="s">
        <v>99</v>
      </c>
      <c r="C13" s="56" t="s">
        <v>37</v>
      </c>
      <c r="D13" s="56">
        <v>1964</v>
      </c>
      <c r="E13" s="55" t="s">
        <v>66</v>
      </c>
      <c r="F13" s="56">
        <v>51</v>
      </c>
    </row>
    <row r="14" spans="1:6">
      <c r="A14" s="33">
        <f t="shared" si="0"/>
        <v>13</v>
      </c>
      <c r="B14" s="56" t="s">
        <v>97</v>
      </c>
      <c r="C14" s="56" t="s">
        <v>26</v>
      </c>
      <c r="D14" s="56">
        <v>1966</v>
      </c>
      <c r="E14" s="55" t="s">
        <v>66</v>
      </c>
      <c r="F14" s="56">
        <v>51</v>
      </c>
    </row>
    <row r="15" spans="1:6">
      <c r="A15" s="33">
        <f t="shared" si="0"/>
        <v>14</v>
      </c>
      <c r="B15" s="56" t="s">
        <v>49</v>
      </c>
      <c r="C15" s="56" t="s">
        <v>22</v>
      </c>
      <c r="D15" s="56">
        <v>1969</v>
      </c>
      <c r="E15" s="55">
        <v>90</v>
      </c>
      <c r="F15" s="56">
        <v>51</v>
      </c>
    </row>
    <row r="16" spans="1:6">
      <c r="A16" s="33">
        <f t="shared" si="0"/>
        <v>15</v>
      </c>
      <c r="B16" s="56" t="s">
        <v>51</v>
      </c>
      <c r="C16" s="74" t="s">
        <v>155</v>
      </c>
      <c r="D16" s="56">
        <v>1978</v>
      </c>
      <c r="E16" s="55" t="s">
        <v>66</v>
      </c>
      <c r="F16" s="56">
        <v>51</v>
      </c>
    </row>
    <row r="17" spans="1:6">
      <c r="A17" s="33">
        <f t="shared" si="0"/>
        <v>16</v>
      </c>
      <c r="B17" s="56" t="s">
        <v>50</v>
      </c>
      <c r="C17" s="56" t="s">
        <v>35</v>
      </c>
      <c r="D17" s="56">
        <v>2006</v>
      </c>
      <c r="E17" s="55">
        <v>90</v>
      </c>
      <c r="F17" s="56">
        <v>51</v>
      </c>
    </row>
    <row r="18" spans="1:6">
      <c r="A18" s="33">
        <f t="shared" si="0"/>
        <v>17</v>
      </c>
      <c r="B18" s="56" t="s">
        <v>55</v>
      </c>
      <c r="C18" s="56" t="s">
        <v>19</v>
      </c>
      <c r="D18" s="56">
        <v>1964</v>
      </c>
      <c r="E18" s="55" t="s">
        <v>66</v>
      </c>
      <c r="F18" s="56">
        <v>49</v>
      </c>
    </row>
    <row r="19" spans="1:6">
      <c r="A19" s="33">
        <f t="shared" si="0"/>
        <v>18</v>
      </c>
      <c r="B19" s="56" t="s">
        <v>166</v>
      </c>
      <c r="C19" s="56" t="s">
        <v>167</v>
      </c>
      <c r="D19" s="56"/>
      <c r="E19" s="55" t="s">
        <v>66</v>
      </c>
      <c r="F19" s="56">
        <v>49</v>
      </c>
    </row>
    <row r="20" spans="1:6">
      <c r="A20" s="33">
        <f t="shared" si="0"/>
        <v>19</v>
      </c>
      <c r="B20" s="56" t="s">
        <v>100</v>
      </c>
      <c r="C20" s="56" t="s">
        <v>103</v>
      </c>
      <c r="D20" s="56">
        <v>1977</v>
      </c>
      <c r="E20" s="55" t="s">
        <v>82</v>
      </c>
      <c r="F20" s="56">
        <v>48</v>
      </c>
    </row>
    <row r="21" spans="1:6">
      <c r="A21" s="52">
        <f t="shared" si="0"/>
        <v>20</v>
      </c>
      <c r="B21" s="78" t="s">
        <v>54</v>
      </c>
      <c r="C21" s="78" t="s">
        <v>41</v>
      </c>
      <c r="D21" s="78">
        <v>1989</v>
      </c>
      <c r="E21" s="79">
        <v>90</v>
      </c>
      <c r="F21" s="78">
        <v>48</v>
      </c>
    </row>
    <row r="22" spans="1:6">
      <c r="A22" s="33">
        <f t="shared" si="0"/>
        <v>21</v>
      </c>
      <c r="B22" s="56" t="s">
        <v>86</v>
      </c>
      <c r="C22" s="56" t="s">
        <v>24</v>
      </c>
      <c r="D22" s="56">
        <v>1941</v>
      </c>
      <c r="E22" s="55" t="s">
        <v>82</v>
      </c>
      <c r="F22" s="56">
        <v>46</v>
      </c>
    </row>
    <row r="23" spans="1:6">
      <c r="A23" s="33">
        <f t="shared" si="0"/>
        <v>22</v>
      </c>
      <c r="B23" s="56" t="s">
        <v>102</v>
      </c>
      <c r="C23" s="56" t="s">
        <v>91</v>
      </c>
      <c r="D23" s="56">
        <v>1994</v>
      </c>
      <c r="E23" s="55">
        <v>90</v>
      </c>
      <c r="F23" s="56">
        <v>46</v>
      </c>
    </row>
    <row r="24" spans="1:6">
      <c r="A24" s="33">
        <f t="shared" si="0"/>
        <v>23</v>
      </c>
      <c r="B24" s="56" t="s">
        <v>51</v>
      </c>
      <c r="C24" s="56" t="s">
        <v>23</v>
      </c>
      <c r="D24" s="56">
        <v>1983</v>
      </c>
      <c r="E24" s="55">
        <v>90</v>
      </c>
      <c r="F24" s="56">
        <v>44</v>
      </c>
    </row>
    <row r="25" spans="1:6">
      <c r="A25" s="33">
        <f t="shared" si="0"/>
        <v>24</v>
      </c>
      <c r="B25" s="41" t="s">
        <v>156</v>
      </c>
      <c r="C25" s="56" t="s">
        <v>17</v>
      </c>
      <c r="D25" s="56">
        <v>2004</v>
      </c>
      <c r="E25" s="55">
        <v>90</v>
      </c>
      <c r="F25" s="56">
        <v>44</v>
      </c>
    </row>
    <row r="26" spans="1:6">
      <c r="A26" s="33">
        <f t="shared" si="0"/>
        <v>25</v>
      </c>
      <c r="B26" s="56" t="s">
        <v>93</v>
      </c>
      <c r="C26" s="56" t="s">
        <v>33</v>
      </c>
      <c r="D26" s="56">
        <v>1993</v>
      </c>
      <c r="E26" s="55">
        <v>90</v>
      </c>
      <c r="F26" s="56">
        <v>43</v>
      </c>
    </row>
    <row r="27" spans="1:6">
      <c r="A27" s="33">
        <f t="shared" si="0"/>
        <v>26</v>
      </c>
      <c r="B27" s="56" t="s">
        <v>101</v>
      </c>
      <c r="C27" s="56" t="s">
        <v>103</v>
      </c>
      <c r="D27" s="56">
        <v>1977</v>
      </c>
      <c r="E27" s="55">
        <v>90</v>
      </c>
      <c r="F27" s="56">
        <v>42</v>
      </c>
    </row>
    <row r="28" spans="1:6">
      <c r="A28" s="33">
        <f t="shared" si="0"/>
        <v>27</v>
      </c>
      <c r="B28" s="56" t="s">
        <v>92</v>
      </c>
      <c r="C28" s="56" t="s">
        <v>36</v>
      </c>
      <c r="D28" s="56">
        <v>1993</v>
      </c>
      <c r="E28" s="55">
        <v>90</v>
      </c>
      <c r="F28" s="56">
        <v>38</v>
      </c>
    </row>
    <row r="29" spans="1:6">
      <c r="A29" s="33">
        <f t="shared" si="0"/>
        <v>28</v>
      </c>
      <c r="B29" s="56" t="s">
        <v>52</v>
      </c>
      <c r="C29" s="56" t="s">
        <v>42</v>
      </c>
      <c r="D29" s="56">
        <v>2006</v>
      </c>
      <c r="E29" s="55">
        <v>90</v>
      </c>
      <c r="F29" s="56">
        <v>38</v>
      </c>
    </row>
    <row r="30" spans="1:6">
      <c r="A30" s="45"/>
      <c r="B30" s="58"/>
      <c r="C30" s="58"/>
      <c r="D30" s="58"/>
      <c r="E30" s="61"/>
      <c r="F30" s="58"/>
    </row>
    <row r="31" spans="1:6">
      <c r="A31" s="45"/>
      <c r="B31" s="58"/>
      <c r="C31" s="58"/>
      <c r="D31" s="58"/>
      <c r="E31" s="61"/>
      <c r="F31" s="58"/>
    </row>
    <row r="32" spans="1:6">
      <c r="A32" s="45"/>
      <c r="B32" s="58"/>
      <c r="C32" s="58"/>
      <c r="D32" s="58"/>
      <c r="E32" s="61"/>
      <c r="F32" s="58"/>
    </row>
    <row r="33" spans="1:6">
      <c r="A33" s="45"/>
      <c r="B33" s="58"/>
      <c r="C33" s="58"/>
      <c r="D33" s="58"/>
      <c r="E33" s="61"/>
      <c r="F33" s="58"/>
    </row>
    <row r="34" spans="1:6">
      <c r="A34" s="45"/>
      <c r="D34" s="45"/>
      <c r="F34" s="45"/>
    </row>
    <row r="35" spans="1:6">
      <c r="A35" s="45"/>
      <c r="D35" s="45"/>
      <c r="F35" s="45"/>
    </row>
    <row r="36" spans="1:6">
      <c r="A36" s="45"/>
      <c r="D36" s="45"/>
      <c r="F36" s="45"/>
    </row>
    <row r="37" spans="1:6">
      <c r="A37" s="45"/>
      <c r="D37" s="45"/>
      <c r="F37" s="45"/>
    </row>
    <row r="38" spans="1:6">
      <c r="A38" s="45"/>
      <c r="D38" s="45"/>
      <c r="F38" s="45"/>
    </row>
    <row r="39" spans="1:6">
      <c r="A39" s="45"/>
      <c r="D39" s="45"/>
      <c r="F39" s="45"/>
    </row>
    <row r="40" spans="1:6">
      <c r="A40" s="45"/>
      <c r="D40" s="45"/>
      <c r="F40" s="45"/>
    </row>
    <row r="41" spans="1:6">
      <c r="A41" s="45"/>
      <c r="D41" s="45"/>
      <c r="F41" s="45"/>
    </row>
    <row r="42" spans="1:6">
      <c r="A42" s="45"/>
      <c r="D42" s="45"/>
      <c r="F42" s="45"/>
    </row>
    <row r="43" spans="1:6">
      <c r="A43" s="45"/>
      <c r="D43" s="45"/>
      <c r="F43" s="45"/>
    </row>
    <row r="44" spans="1:6">
      <c r="A44" s="45"/>
      <c r="D44" s="45"/>
      <c r="F44" s="45"/>
    </row>
    <row r="45" spans="1:6">
      <c r="A45" s="45"/>
      <c r="D45" s="45"/>
      <c r="F45" s="45"/>
    </row>
    <row r="46" spans="1:6">
      <c r="A46" s="45"/>
      <c r="D46" s="45"/>
      <c r="F46" s="45"/>
    </row>
    <row r="47" spans="1:6">
      <c r="A47" s="45"/>
      <c r="D47" s="45"/>
      <c r="F47" s="45"/>
    </row>
    <row r="48" spans="1:6">
      <c r="A48" s="45"/>
      <c r="D48" s="45"/>
      <c r="F48" s="45"/>
    </row>
    <row r="49" spans="1:6">
      <c r="A49" s="45"/>
      <c r="D49" s="45"/>
      <c r="F49" s="45"/>
    </row>
    <row r="50" spans="1:6">
      <c r="A50" s="45"/>
      <c r="D50" s="45"/>
      <c r="F50" s="45"/>
    </row>
    <row r="51" spans="1:6">
      <c r="A51" s="45"/>
      <c r="D51" s="45"/>
      <c r="F51" s="45"/>
    </row>
    <row r="52" spans="1:6">
      <c r="A52" s="45"/>
      <c r="D52" s="45"/>
      <c r="F52" s="45"/>
    </row>
    <row r="53" spans="1:6">
      <c r="A53" s="45"/>
      <c r="D53" s="45"/>
      <c r="F53" s="45"/>
    </row>
    <row r="54" spans="1:6">
      <c r="A54" s="45"/>
      <c r="D54" s="45"/>
      <c r="F54" s="45"/>
    </row>
    <row r="55" spans="1:6">
      <c r="A55" s="45"/>
      <c r="D55" s="45"/>
      <c r="F55" s="45"/>
    </row>
    <row r="56" spans="1:6">
      <c r="A56" s="45"/>
      <c r="D56" s="45"/>
      <c r="F56" s="45"/>
    </row>
    <row r="57" spans="1:6">
      <c r="A57" s="45"/>
      <c r="D57" s="45"/>
      <c r="F57" s="45"/>
    </row>
    <row r="58" spans="1:6">
      <c r="A58" s="45"/>
      <c r="D58" s="45"/>
      <c r="F58" s="45"/>
    </row>
    <row r="59" spans="1:6">
      <c r="A59" s="45"/>
      <c r="D59" s="45"/>
      <c r="F59" s="45"/>
    </row>
    <row r="60" spans="1:6">
      <c r="A60" s="45"/>
      <c r="D60" s="45"/>
      <c r="F60" s="45"/>
    </row>
    <row r="61" spans="1:6">
      <c r="A61" s="45"/>
      <c r="D61" s="45"/>
      <c r="F61" s="45"/>
    </row>
    <row r="62" spans="1:6">
      <c r="A62" s="45"/>
      <c r="D62" s="45"/>
      <c r="F62" s="45"/>
    </row>
    <row r="63" spans="1:6">
      <c r="A63" s="45"/>
      <c r="D63" s="45"/>
      <c r="F63" s="45"/>
    </row>
    <row r="64" spans="1:6">
      <c r="A64" s="45"/>
      <c r="D64" s="45"/>
      <c r="F64" s="45"/>
    </row>
  </sheetData>
  <sortState xmlns:xlrd2="http://schemas.microsoft.com/office/spreadsheetml/2017/richdata2" ref="B2:F29">
    <sortCondition descending="1" ref="F2:F29"/>
    <sortCondition ref="D2:D29"/>
  </sortState>
  <pageMargins left="0.7" right="0.7" top="0.78740157499999996" bottom="0.78740157499999996" header="0.3" footer="0.3"/>
  <headerFooter>
    <oddFooter xml:space="preserve">&amp;C_x000D_&amp;1#&amp;"Calibri"&amp;8&amp;K000000 PMI Internal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C5A94-40FD-483F-AD9F-3042F5A2507C}">
  <dimension ref="A1:H40"/>
  <sheetViews>
    <sheetView topLeftCell="B21" workbookViewId="0">
      <selection activeCell="B2" sqref="B2:H40"/>
    </sheetView>
  </sheetViews>
  <sheetFormatPr baseColWidth="10" defaultColWidth="10.84765625" defaultRowHeight="18.3"/>
  <cols>
    <col min="1" max="1" width="10.84765625" style="29"/>
    <col min="2" max="2" width="13.59765625" style="29" bestFit="1" customWidth="1"/>
    <col min="3" max="3" width="12.34765625" style="29" bestFit="1" customWidth="1"/>
    <col min="4" max="4" width="10.84765625" style="45"/>
    <col min="5" max="5" width="10.84765625" style="29"/>
    <col min="6" max="8" width="10.84765625" style="45"/>
    <col min="9" max="16384" width="10.84765625" style="29"/>
  </cols>
  <sheetData>
    <row r="1" spans="1:8">
      <c r="A1" s="51" t="s">
        <v>161</v>
      </c>
      <c r="B1" s="51" t="s">
        <v>160</v>
      </c>
      <c r="C1" s="51" t="s">
        <v>159</v>
      </c>
      <c r="D1" s="51" t="s">
        <v>158</v>
      </c>
      <c r="E1" s="51" t="s">
        <v>0</v>
      </c>
      <c r="F1" s="51" t="s">
        <v>9</v>
      </c>
      <c r="G1" s="51" t="s">
        <v>10</v>
      </c>
      <c r="H1" s="51" t="s">
        <v>11</v>
      </c>
    </row>
    <row r="2" spans="1:8">
      <c r="A2" s="34">
        <v>1</v>
      </c>
      <c r="B2" s="34" t="s">
        <v>120</v>
      </c>
      <c r="C2" s="34" t="s">
        <v>121</v>
      </c>
      <c r="D2" s="33">
        <v>1990</v>
      </c>
      <c r="E2" s="33">
        <v>90</v>
      </c>
      <c r="F2" s="33">
        <v>75</v>
      </c>
      <c r="G2" s="33">
        <v>51</v>
      </c>
      <c r="H2" s="33">
        <f>F2+G2</f>
        <v>126</v>
      </c>
    </row>
    <row r="3" spans="1:8">
      <c r="A3" s="34">
        <f>A2+1</f>
        <v>2</v>
      </c>
      <c r="B3" s="34" t="s">
        <v>67</v>
      </c>
      <c r="C3" s="34" t="s">
        <v>73</v>
      </c>
      <c r="D3" s="33">
        <v>1963</v>
      </c>
      <c r="E3" s="33">
        <v>90</v>
      </c>
      <c r="F3" s="33">
        <v>72</v>
      </c>
      <c r="G3" s="33">
        <v>54</v>
      </c>
      <c r="H3" s="33">
        <f>F3+G3</f>
        <v>126</v>
      </c>
    </row>
    <row r="4" spans="1:8">
      <c r="A4" s="34">
        <f t="shared" ref="A4:A40" si="0">A3+1</f>
        <v>3</v>
      </c>
      <c r="B4" s="34" t="s">
        <v>135</v>
      </c>
      <c r="C4" s="34" t="s">
        <v>136</v>
      </c>
      <c r="D4" s="33">
        <v>1966</v>
      </c>
      <c r="E4" s="33" t="s">
        <v>137</v>
      </c>
      <c r="F4" s="33">
        <v>72</v>
      </c>
      <c r="G4" s="33">
        <v>53</v>
      </c>
      <c r="H4" s="33">
        <f>SUM(F4+G4)</f>
        <v>125</v>
      </c>
    </row>
    <row r="5" spans="1:8">
      <c r="A5" s="34">
        <f t="shared" si="0"/>
        <v>4</v>
      </c>
      <c r="B5" s="34" t="s">
        <v>131</v>
      </c>
      <c r="C5" s="34" t="s">
        <v>133</v>
      </c>
      <c r="D5" s="33">
        <v>1965</v>
      </c>
      <c r="E5" s="33">
        <v>57</v>
      </c>
      <c r="F5" s="33">
        <v>72</v>
      </c>
      <c r="G5" s="33">
        <v>52</v>
      </c>
      <c r="H5" s="33">
        <f>SUM(F5+G5)</f>
        <v>124</v>
      </c>
    </row>
    <row r="6" spans="1:8">
      <c r="A6" s="34">
        <f t="shared" si="0"/>
        <v>5</v>
      </c>
      <c r="B6" s="34" t="s">
        <v>138</v>
      </c>
      <c r="C6" s="34" t="s">
        <v>139</v>
      </c>
      <c r="D6" s="33">
        <v>1951</v>
      </c>
      <c r="E6" s="33" t="s">
        <v>137</v>
      </c>
      <c r="F6" s="33">
        <v>73</v>
      </c>
      <c r="G6" s="33">
        <v>50</v>
      </c>
      <c r="H6" s="33">
        <f>SUM(F6+G6)</f>
        <v>123</v>
      </c>
    </row>
    <row r="7" spans="1:8">
      <c r="A7" s="34">
        <f t="shared" si="0"/>
        <v>6</v>
      </c>
      <c r="B7" s="34" t="s">
        <v>174</v>
      </c>
      <c r="C7" s="34" t="s">
        <v>175</v>
      </c>
      <c r="D7" s="33">
        <v>1974</v>
      </c>
      <c r="E7" s="33" t="s">
        <v>176</v>
      </c>
      <c r="F7" s="33">
        <v>67</v>
      </c>
      <c r="G7" s="33">
        <v>53</v>
      </c>
      <c r="H7" s="33">
        <f>F7+G7</f>
        <v>120</v>
      </c>
    </row>
    <row r="8" spans="1:8">
      <c r="A8" s="34">
        <f t="shared" si="0"/>
        <v>7</v>
      </c>
      <c r="B8" s="34" t="s">
        <v>178</v>
      </c>
      <c r="C8" s="34" t="s">
        <v>182</v>
      </c>
      <c r="D8" s="33">
        <v>1989</v>
      </c>
      <c r="E8" s="33" t="s">
        <v>176</v>
      </c>
      <c r="F8" s="33">
        <v>69</v>
      </c>
      <c r="G8" s="33">
        <v>49</v>
      </c>
      <c r="H8" s="33">
        <f>F8+G8</f>
        <v>118</v>
      </c>
    </row>
    <row r="9" spans="1:8">
      <c r="A9" s="34">
        <f t="shared" si="0"/>
        <v>8</v>
      </c>
      <c r="B9" s="34" t="s">
        <v>116</v>
      </c>
      <c r="C9" s="34" t="s">
        <v>118</v>
      </c>
      <c r="D9" s="33">
        <v>1969</v>
      </c>
      <c r="E9" s="33">
        <v>90</v>
      </c>
      <c r="F9" s="33">
        <v>70</v>
      </c>
      <c r="G9" s="33">
        <v>47</v>
      </c>
      <c r="H9" s="33">
        <f>SUM(F9+G9)</f>
        <v>117</v>
      </c>
    </row>
    <row r="10" spans="1:8">
      <c r="A10" s="34">
        <f t="shared" si="0"/>
        <v>9</v>
      </c>
      <c r="B10" s="34" t="s">
        <v>140</v>
      </c>
      <c r="C10" s="34" t="s">
        <v>141</v>
      </c>
      <c r="D10" s="33">
        <v>1992</v>
      </c>
      <c r="E10" s="33">
        <v>90</v>
      </c>
      <c r="F10" s="33">
        <v>67</v>
      </c>
      <c r="G10" s="33">
        <v>50</v>
      </c>
      <c r="H10" s="33">
        <f>SUM(F10+G10)</f>
        <v>117</v>
      </c>
    </row>
    <row r="11" spans="1:8">
      <c r="A11" s="34">
        <f t="shared" si="0"/>
        <v>10</v>
      </c>
      <c r="B11" s="34" t="s">
        <v>60</v>
      </c>
      <c r="C11" s="34" t="s">
        <v>61</v>
      </c>
      <c r="D11" s="33">
        <v>1998</v>
      </c>
      <c r="E11" s="33">
        <v>90</v>
      </c>
      <c r="F11" s="33">
        <v>63</v>
      </c>
      <c r="G11" s="33">
        <v>53</v>
      </c>
      <c r="H11" s="33">
        <f>F11+G11</f>
        <v>116</v>
      </c>
    </row>
    <row r="12" spans="1:8">
      <c r="A12" s="34">
        <f t="shared" si="0"/>
        <v>11</v>
      </c>
      <c r="B12" s="34" t="s">
        <v>122</v>
      </c>
      <c r="C12" s="34" t="s">
        <v>123</v>
      </c>
      <c r="D12" s="33">
        <v>2007</v>
      </c>
      <c r="E12" s="33">
        <v>90</v>
      </c>
      <c r="F12" s="33">
        <v>62</v>
      </c>
      <c r="G12" s="33">
        <v>51</v>
      </c>
      <c r="H12" s="33">
        <f>SUM(F12+G12)</f>
        <v>113</v>
      </c>
    </row>
    <row r="13" spans="1:8">
      <c r="A13" s="34">
        <f t="shared" si="0"/>
        <v>12</v>
      </c>
      <c r="B13" s="34" t="s">
        <v>60</v>
      </c>
      <c r="C13" s="34" t="s">
        <v>171</v>
      </c>
      <c r="D13" s="33">
        <v>1954</v>
      </c>
      <c r="E13" s="33" t="s">
        <v>66</v>
      </c>
      <c r="F13" s="33">
        <v>68</v>
      </c>
      <c r="G13" s="33">
        <v>44</v>
      </c>
      <c r="H13" s="33">
        <f>F13+G13</f>
        <v>112</v>
      </c>
    </row>
    <row r="14" spans="1:8">
      <c r="A14" s="34">
        <f t="shared" si="0"/>
        <v>13</v>
      </c>
      <c r="B14" s="34" t="s">
        <v>74</v>
      </c>
      <c r="C14" s="34" t="s">
        <v>75</v>
      </c>
      <c r="D14" s="33">
        <v>1952</v>
      </c>
      <c r="E14" s="33">
        <v>57</v>
      </c>
      <c r="F14" s="33">
        <v>61</v>
      </c>
      <c r="G14" s="33">
        <v>50</v>
      </c>
      <c r="H14" s="33">
        <f>F14+G14</f>
        <v>111</v>
      </c>
    </row>
    <row r="15" spans="1:8">
      <c r="A15" s="34">
        <f t="shared" si="0"/>
        <v>14</v>
      </c>
      <c r="B15" s="34" t="s">
        <v>67</v>
      </c>
      <c r="C15" s="34" t="s">
        <v>72</v>
      </c>
      <c r="D15" s="33">
        <v>1997</v>
      </c>
      <c r="E15" s="33">
        <v>90</v>
      </c>
      <c r="F15" s="33">
        <v>62</v>
      </c>
      <c r="G15" s="33">
        <v>48</v>
      </c>
      <c r="H15" s="33">
        <f>F15+G15</f>
        <v>110</v>
      </c>
    </row>
    <row r="16" spans="1:8">
      <c r="A16" s="34">
        <f t="shared" si="0"/>
        <v>15</v>
      </c>
      <c r="B16" s="34" t="s">
        <v>90</v>
      </c>
      <c r="C16" s="34" t="s">
        <v>91</v>
      </c>
      <c r="D16" s="33">
        <v>1983</v>
      </c>
      <c r="E16" s="33">
        <v>90</v>
      </c>
      <c r="F16" s="33">
        <v>59</v>
      </c>
      <c r="G16" s="33">
        <v>49</v>
      </c>
      <c r="H16" s="33">
        <f>F16+G16</f>
        <v>108</v>
      </c>
    </row>
    <row r="17" spans="1:8">
      <c r="A17" s="34">
        <f t="shared" si="0"/>
        <v>16</v>
      </c>
      <c r="B17" s="34" t="s">
        <v>116</v>
      </c>
      <c r="C17" s="34" t="s">
        <v>117</v>
      </c>
      <c r="D17" s="33">
        <v>1971</v>
      </c>
      <c r="E17" s="33">
        <v>90</v>
      </c>
      <c r="F17" s="33">
        <v>64</v>
      </c>
      <c r="G17" s="33">
        <v>41</v>
      </c>
      <c r="H17" s="33">
        <f>SUM(F17+G17)</f>
        <v>105</v>
      </c>
    </row>
    <row r="18" spans="1:8">
      <c r="A18" s="34">
        <f t="shared" si="0"/>
        <v>17</v>
      </c>
      <c r="B18" s="34" t="s">
        <v>152</v>
      </c>
      <c r="C18" s="34" t="s">
        <v>79</v>
      </c>
      <c r="D18" s="33">
        <v>1981</v>
      </c>
      <c r="E18" s="33">
        <v>90</v>
      </c>
      <c r="F18" s="33">
        <v>62</v>
      </c>
      <c r="G18" s="33">
        <v>43</v>
      </c>
      <c r="H18" s="33">
        <f>SUM(F18+G18)</f>
        <v>105</v>
      </c>
    </row>
    <row r="19" spans="1:8">
      <c r="A19" s="34">
        <f t="shared" si="0"/>
        <v>18</v>
      </c>
      <c r="B19" s="34" t="s">
        <v>178</v>
      </c>
      <c r="C19" s="34" t="s">
        <v>180</v>
      </c>
      <c r="D19" s="33">
        <v>1994</v>
      </c>
      <c r="E19" s="33">
        <v>90</v>
      </c>
      <c r="F19" s="33">
        <v>57</v>
      </c>
      <c r="G19" s="33">
        <v>47</v>
      </c>
      <c r="H19" s="33">
        <f>F19+G19</f>
        <v>104</v>
      </c>
    </row>
    <row r="20" spans="1:8">
      <c r="A20" s="34">
        <f t="shared" si="0"/>
        <v>19</v>
      </c>
      <c r="B20" s="34" t="s">
        <v>146</v>
      </c>
      <c r="C20" s="34" t="s">
        <v>147</v>
      </c>
      <c r="D20" s="33">
        <v>1985</v>
      </c>
      <c r="E20" s="33">
        <v>90</v>
      </c>
      <c r="F20" s="33">
        <v>55</v>
      </c>
      <c r="G20" s="33">
        <v>48</v>
      </c>
      <c r="H20" s="33">
        <f>SUM(F20+G20)</f>
        <v>103</v>
      </c>
    </row>
    <row r="21" spans="1:8">
      <c r="A21" s="34">
        <f t="shared" si="0"/>
        <v>20</v>
      </c>
      <c r="B21" s="34" t="s">
        <v>64</v>
      </c>
      <c r="C21" s="34" t="s">
        <v>71</v>
      </c>
      <c r="D21" s="33">
        <v>1968</v>
      </c>
      <c r="E21" s="33">
        <v>90</v>
      </c>
      <c r="F21" s="33">
        <v>54</v>
      </c>
      <c r="G21" s="33">
        <v>46</v>
      </c>
      <c r="H21" s="33">
        <f>F21+G21</f>
        <v>100</v>
      </c>
    </row>
    <row r="22" spans="1:8">
      <c r="A22" s="34">
        <f t="shared" si="0"/>
        <v>21</v>
      </c>
      <c r="B22" s="34" t="s">
        <v>67</v>
      </c>
      <c r="C22" s="34" t="s">
        <v>68</v>
      </c>
      <c r="D22" s="33">
        <v>1961</v>
      </c>
      <c r="E22" s="33">
        <v>90</v>
      </c>
      <c r="F22" s="33">
        <v>50</v>
      </c>
      <c r="G22" s="33">
        <v>50</v>
      </c>
      <c r="H22" s="33">
        <f>F22+G22</f>
        <v>100</v>
      </c>
    </row>
    <row r="23" spans="1:8">
      <c r="A23" s="34">
        <f t="shared" si="0"/>
        <v>22</v>
      </c>
      <c r="B23" s="34" t="s">
        <v>144</v>
      </c>
      <c r="C23" s="34" t="s">
        <v>145</v>
      </c>
      <c r="D23" s="33">
        <v>2002</v>
      </c>
      <c r="E23" s="33">
        <v>90</v>
      </c>
      <c r="F23" s="33">
        <v>66</v>
      </c>
      <c r="G23" s="33">
        <v>33</v>
      </c>
      <c r="H23" s="33">
        <f>SUM(F23+G23)</f>
        <v>99</v>
      </c>
    </row>
    <row r="24" spans="1:8">
      <c r="A24" s="34">
        <f t="shared" si="0"/>
        <v>23</v>
      </c>
      <c r="B24" s="34" t="s">
        <v>178</v>
      </c>
      <c r="C24" s="34" t="s">
        <v>103</v>
      </c>
      <c r="D24" s="33">
        <v>1992</v>
      </c>
      <c r="E24" s="33">
        <v>90</v>
      </c>
      <c r="F24" s="33">
        <v>55</v>
      </c>
      <c r="G24" s="33">
        <v>44</v>
      </c>
      <c r="H24" s="33">
        <f>F24+G24</f>
        <v>99</v>
      </c>
    </row>
    <row r="25" spans="1:8">
      <c r="A25" s="34">
        <f t="shared" si="0"/>
        <v>24</v>
      </c>
      <c r="B25" s="34" t="s">
        <v>62</v>
      </c>
      <c r="C25" s="34" t="s">
        <v>63</v>
      </c>
      <c r="D25" s="33">
        <v>1996</v>
      </c>
      <c r="E25" s="33">
        <v>90</v>
      </c>
      <c r="F25" s="33">
        <v>63</v>
      </c>
      <c r="G25" s="33">
        <v>35</v>
      </c>
      <c r="H25" s="33">
        <f>F25+G25</f>
        <v>98</v>
      </c>
    </row>
    <row r="26" spans="1:8">
      <c r="A26" s="34">
        <f t="shared" si="0"/>
        <v>25</v>
      </c>
      <c r="B26" s="34" t="s">
        <v>178</v>
      </c>
      <c r="C26" s="34" t="s">
        <v>181</v>
      </c>
      <c r="D26" s="33">
        <v>1960</v>
      </c>
      <c r="E26" s="33">
        <v>90</v>
      </c>
      <c r="F26" s="33">
        <v>53</v>
      </c>
      <c r="G26" s="33">
        <v>45</v>
      </c>
      <c r="H26" s="33">
        <f>F26+G26</f>
        <v>98</v>
      </c>
    </row>
    <row r="27" spans="1:8">
      <c r="A27" s="34">
        <f t="shared" si="0"/>
        <v>26</v>
      </c>
      <c r="B27" s="34" t="s">
        <v>113</v>
      </c>
      <c r="C27" s="34" t="s">
        <v>114</v>
      </c>
      <c r="D27" s="33">
        <v>1967</v>
      </c>
      <c r="E27" s="33">
        <v>90</v>
      </c>
      <c r="F27" s="33">
        <v>52</v>
      </c>
      <c r="G27" s="33">
        <v>46</v>
      </c>
      <c r="H27" s="33">
        <f>SUM(F27+G27)</f>
        <v>98</v>
      </c>
    </row>
    <row r="28" spans="1:8">
      <c r="A28" s="34">
        <f t="shared" si="0"/>
        <v>27</v>
      </c>
      <c r="B28" s="34" t="s">
        <v>131</v>
      </c>
      <c r="C28" s="34" t="s">
        <v>132</v>
      </c>
      <c r="D28" s="33">
        <v>1972</v>
      </c>
      <c r="E28" s="33">
        <v>90</v>
      </c>
      <c r="F28" s="33">
        <v>60</v>
      </c>
      <c r="G28" s="33">
        <v>36</v>
      </c>
      <c r="H28" s="33">
        <f>SUM(F28+G28)</f>
        <v>96</v>
      </c>
    </row>
    <row r="29" spans="1:8">
      <c r="A29" s="34">
        <f t="shared" si="0"/>
        <v>28</v>
      </c>
      <c r="B29" s="34" t="s">
        <v>174</v>
      </c>
      <c r="C29" s="34" t="s">
        <v>177</v>
      </c>
      <c r="D29" s="33">
        <v>1977</v>
      </c>
      <c r="E29" s="33">
        <v>90</v>
      </c>
      <c r="F29" s="33">
        <v>52</v>
      </c>
      <c r="G29" s="33">
        <v>44</v>
      </c>
      <c r="H29" s="33">
        <f>F29+G29</f>
        <v>96</v>
      </c>
    </row>
    <row r="30" spans="1:8">
      <c r="A30" s="34">
        <f t="shared" si="0"/>
        <v>29</v>
      </c>
      <c r="B30" s="34" t="s">
        <v>179</v>
      </c>
      <c r="C30" s="34" t="s">
        <v>70</v>
      </c>
      <c r="D30" s="33">
        <v>1962</v>
      </c>
      <c r="E30" s="33">
        <v>90</v>
      </c>
      <c r="F30" s="33">
        <v>55</v>
      </c>
      <c r="G30" s="33">
        <v>39</v>
      </c>
      <c r="H30" s="33">
        <f>F30+G30</f>
        <v>94</v>
      </c>
    </row>
    <row r="31" spans="1:8">
      <c r="A31" s="34">
        <f t="shared" si="0"/>
        <v>30</v>
      </c>
      <c r="B31" s="34" t="s">
        <v>142</v>
      </c>
      <c r="C31" s="34" t="s">
        <v>143</v>
      </c>
      <c r="D31" s="33">
        <v>1997</v>
      </c>
      <c r="E31" s="33">
        <v>90</v>
      </c>
      <c r="F31" s="33">
        <v>48</v>
      </c>
      <c r="G31" s="33">
        <v>38</v>
      </c>
      <c r="H31" s="33">
        <f>SUM(F31+G31)</f>
        <v>86</v>
      </c>
    </row>
    <row r="32" spans="1:8">
      <c r="A32" s="34">
        <f t="shared" si="0"/>
        <v>31</v>
      </c>
      <c r="B32" s="34" t="s">
        <v>172</v>
      </c>
      <c r="C32" s="34" t="s">
        <v>173</v>
      </c>
      <c r="D32" s="33">
        <v>1974</v>
      </c>
      <c r="E32" s="33">
        <v>90</v>
      </c>
      <c r="F32" s="33">
        <v>45</v>
      </c>
      <c r="G32" s="33">
        <v>39</v>
      </c>
      <c r="H32" s="33">
        <f>F32+G32</f>
        <v>84</v>
      </c>
    </row>
    <row r="33" spans="1:8">
      <c r="A33" s="34">
        <f t="shared" si="0"/>
        <v>32</v>
      </c>
      <c r="B33" s="34" t="s">
        <v>69</v>
      </c>
      <c r="C33" s="34" t="s">
        <v>70</v>
      </c>
      <c r="D33" s="33">
        <v>1972</v>
      </c>
      <c r="E33" s="33">
        <v>90</v>
      </c>
      <c r="F33" s="33">
        <v>49</v>
      </c>
      <c r="G33" s="33">
        <v>34</v>
      </c>
      <c r="H33" s="33">
        <f>F33+G33</f>
        <v>83</v>
      </c>
    </row>
    <row r="34" spans="1:8">
      <c r="A34" s="34">
        <f t="shared" si="0"/>
        <v>33</v>
      </c>
      <c r="B34" s="34" t="s">
        <v>127</v>
      </c>
      <c r="C34" s="34" t="s">
        <v>128</v>
      </c>
      <c r="D34" s="33">
        <v>2007</v>
      </c>
      <c r="E34" s="33">
        <v>90</v>
      </c>
      <c r="F34" s="33">
        <v>69</v>
      </c>
      <c r="G34" s="33"/>
      <c r="H34" s="33">
        <f>SUM(F34+G34)</f>
        <v>69</v>
      </c>
    </row>
    <row r="35" spans="1:8">
      <c r="A35" s="34">
        <f t="shared" si="0"/>
        <v>34</v>
      </c>
      <c r="B35" s="34" t="s">
        <v>86</v>
      </c>
      <c r="C35" s="34" t="s">
        <v>87</v>
      </c>
      <c r="D35" s="33">
        <v>1993</v>
      </c>
      <c r="E35" s="33">
        <v>90</v>
      </c>
      <c r="F35" s="33">
        <v>67</v>
      </c>
      <c r="G35" s="33"/>
      <c r="H35" s="33">
        <f>F35+G35</f>
        <v>67</v>
      </c>
    </row>
    <row r="36" spans="1:8">
      <c r="A36" s="34">
        <f t="shared" si="0"/>
        <v>35</v>
      </c>
      <c r="B36" s="34" t="s">
        <v>124</v>
      </c>
      <c r="C36" s="34" t="s">
        <v>125</v>
      </c>
      <c r="D36" s="33">
        <v>2007</v>
      </c>
      <c r="E36" s="33">
        <v>90</v>
      </c>
      <c r="F36" s="33">
        <v>64</v>
      </c>
      <c r="G36" s="33"/>
      <c r="H36" s="33">
        <f>SUM(F36+G36)</f>
        <v>64</v>
      </c>
    </row>
    <row r="37" spans="1:8">
      <c r="A37" s="34">
        <f t="shared" si="0"/>
        <v>36</v>
      </c>
      <c r="B37" s="34" t="s">
        <v>64</v>
      </c>
      <c r="C37" s="34" t="s">
        <v>65</v>
      </c>
      <c r="D37" s="33">
        <v>2004</v>
      </c>
      <c r="E37" s="33">
        <v>90</v>
      </c>
      <c r="F37" s="33">
        <v>63</v>
      </c>
      <c r="G37" s="33"/>
      <c r="H37" s="33">
        <f>F37+G37</f>
        <v>63</v>
      </c>
    </row>
    <row r="38" spans="1:8">
      <c r="A38" s="34">
        <f t="shared" si="0"/>
        <v>37</v>
      </c>
      <c r="B38" s="34" t="s">
        <v>126</v>
      </c>
      <c r="C38" s="34" t="s">
        <v>119</v>
      </c>
      <c r="D38" s="33">
        <v>2007</v>
      </c>
      <c r="E38" s="33">
        <v>90</v>
      </c>
      <c r="F38" s="33">
        <v>61</v>
      </c>
      <c r="G38" s="33"/>
      <c r="H38" s="33">
        <f>SUM(F38+G38)</f>
        <v>61</v>
      </c>
    </row>
    <row r="39" spans="1:8">
      <c r="A39" s="34">
        <f t="shared" si="0"/>
        <v>38</v>
      </c>
      <c r="B39" s="34" t="s">
        <v>88</v>
      </c>
      <c r="C39" s="34" t="s">
        <v>89</v>
      </c>
      <c r="D39" s="33">
        <v>1999</v>
      </c>
      <c r="E39" s="33">
        <v>90</v>
      </c>
      <c r="F39" s="33">
        <v>58</v>
      </c>
      <c r="G39" s="33"/>
      <c r="H39" s="33">
        <f>F39+G39</f>
        <v>58</v>
      </c>
    </row>
    <row r="40" spans="1:8">
      <c r="A40" s="34">
        <f t="shared" si="0"/>
        <v>39</v>
      </c>
      <c r="B40" s="34" t="s">
        <v>115</v>
      </c>
      <c r="C40" s="34" t="s">
        <v>61</v>
      </c>
      <c r="D40" s="33">
        <v>1966</v>
      </c>
      <c r="E40" s="33">
        <v>90</v>
      </c>
      <c r="F40" s="33">
        <v>20</v>
      </c>
      <c r="G40" s="33">
        <v>28</v>
      </c>
      <c r="H40" s="33">
        <f>SUM(F40+G40)</f>
        <v>48</v>
      </c>
    </row>
  </sheetData>
  <sortState xmlns:xlrd2="http://schemas.microsoft.com/office/spreadsheetml/2017/richdata2" ref="B2:H40">
    <sortCondition descending="1" ref="H2:H40"/>
    <sortCondition descending="1" ref="F2:F40"/>
    <sortCondition ref="D2:D40"/>
  </sortState>
  <pageMargins left="0.7" right="0.7" top="0.78740157499999996" bottom="0.78740157499999996" header="0.3" footer="0.3"/>
  <headerFooter>
    <oddFooter xml:space="preserve">&amp;C_x000D_&amp;1#&amp;"Calibri"&amp;8&amp;K000000 PMI Internal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5057-EA60-C24A-A54B-DA3B16C7C990}">
  <dimension ref="A1:F6"/>
  <sheetViews>
    <sheetView workbookViewId="0">
      <selection activeCell="D12" sqref="D12"/>
    </sheetView>
  </sheetViews>
  <sheetFormatPr baseColWidth="10" defaultColWidth="10.59765625" defaultRowHeight="15.6"/>
  <cols>
    <col min="1" max="1" width="17.59765625" bestFit="1" customWidth="1"/>
    <col min="2" max="2" width="10.5" bestFit="1" customWidth="1"/>
    <col min="3" max="3" width="10" bestFit="1" customWidth="1"/>
    <col min="4" max="4" width="15.34765625" bestFit="1" customWidth="1"/>
    <col min="5" max="5" width="13.34765625" bestFit="1" customWidth="1"/>
    <col min="6" max="6" width="14.34765625" bestFit="1" customWidth="1"/>
  </cols>
  <sheetData>
    <row r="1" spans="1:6" ht="28.2">
      <c r="A1" s="10"/>
      <c r="B1" s="10" t="s">
        <v>106</v>
      </c>
      <c r="C1" s="11" t="s">
        <v>107</v>
      </c>
      <c r="D1" s="10" t="s">
        <v>109</v>
      </c>
      <c r="E1" s="12" t="s">
        <v>110</v>
      </c>
      <c r="F1" s="13" t="s">
        <v>111</v>
      </c>
    </row>
    <row r="2" spans="1:6" ht="28.2">
      <c r="A2" s="10" t="s">
        <v>104</v>
      </c>
      <c r="B2" s="14">
        <v>5</v>
      </c>
      <c r="C2" s="15" t="s">
        <v>108</v>
      </c>
      <c r="D2" s="16" t="s">
        <v>108</v>
      </c>
      <c r="E2" s="17" t="s">
        <v>108</v>
      </c>
      <c r="F2" s="18" t="s">
        <v>108</v>
      </c>
    </row>
    <row r="3" spans="1:6" ht="28.2">
      <c r="A3" s="10" t="s">
        <v>105</v>
      </c>
      <c r="B3" s="19">
        <v>5</v>
      </c>
      <c r="C3" s="20">
        <v>5</v>
      </c>
      <c r="D3" s="21">
        <v>5</v>
      </c>
      <c r="E3" s="22" t="s">
        <v>108</v>
      </c>
      <c r="F3" s="18">
        <v>4</v>
      </c>
    </row>
    <row r="4" spans="1:6" ht="28.2">
      <c r="A4" s="10" t="s">
        <v>9</v>
      </c>
      <c r="B4" s="19">
        <v>20</v>
      </c>
      <c r="C4" s="20">
        <v>20</v>
      </c>
      <c r="D4" s="21">
        <v>20</v>
      </c>
      <c r="E4" s="22" t="s">
        <v>108</v>
      </c>
      <c r="F4" s="18">
        <v>8</v>
      </c>
    </row>
    <row r="5" spans="1:6" ht="28.2">
      <c r="A5" s="23" t="s">
        <v>10</v>
      </c>
      <c r="B5" s="24">
        <v>18</v>
      </c>
      <c r="C5" s="25">
        <v>18</v>
      </c>
      <c r="D5" s="26">
        <v>18</v>
      </c>
      <c r="E5" s="27">
        <v>18</v>
      </c>
      <c r="F5" s="28">
        <v>6</v>
      </c>
    </row>
    <row r="6" spans="1:6" ht="28.2">
      <c r="A6" s="10" t="s">
        <v>11</v>
      </c>
      <c r="B6" s="24">
        <f>SUM(B2:B5)</f>
        <v>48</v>
      </c>
      <c r="C6" s="25">
        <f>SUM(C2:C5)</f>
        <v>43</v>
      </c>
      <c r="D6" s="26">
        <f>SUM(D2:D5)</f>
        <v>43</v>
      </c>
      <c r="E6" s="27">
        <f>SUM(E2:E5)</f>
        <v>18</v>
      </c>
      <c r="F6" s="28">
        <f>SUM(F2:F5)</f>
        <v>18</v>
      </c>
    </row>
  </sheetData>
  <pageMargins left="0.7" right="0.7" top="0.78740157499999996" bottom="0.78740157499999996" header="0.3" footer="0.3"/>
  <pageSetup paperSize="9" orientation="landscape" horizontalDpi="0" verticalDpi="0"/>
  <headerFooter>
    <oddFooter xml:space="preserve">&amp;C_x000D_&amp;1#&amp;"Calibri"&amp;8&amp;K000000 PMI Internal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A01-10DD-4B9C-84F5-E8FB4E83DA64}">
  <sheetPr>
    <tabColor rgb="FF92D050"/>
  </sheetPr>
  <dimension ref="A1:L81"/>
  <sheetViews>
    <sheetView zoomScale="80" zoomScaleNormal="80" workbookViewId="0">
      <selection activeCell="K27" sqref="K27"/>
    </sheetView>
  </sheetViews>
  <sheetFormatPr baseColWidth="10" defaultColWidth="8.796875" defaultRowHeight="15.6"/>
  <cols>
    <col min="1" max="1" width="14.25" customWidth="1"/>
    <col min="2" max="2" width="9.5" bestFit="1" customWidth="1"/>
    <col min="3" max="3" width="8.75" bestFit="1" customWidth="1"/>
    <col min="4" max="4" width="29" bestFit="1" customWidth="1"/>
    <col min="5" max="5" width="17.6484375" bestFit="1" customWidth="1"/>
    <col min="6" max="7" width="8.84765625" bestFit="1" customWidth="1"/>
    <col min="8" max="8" width="10" bestFit="1" customWidth="1"/>
    <col min="9" max="9" width="5.6484375" bestFit="1" customWidth="1"/>
    <col min="10" max="10" width="14.8984375" style="42" customWidth="1"/>
    <col min="11" max="11" width="10.5" bestFit="1" customWidth="1"/>
    <col min="12" max="12" width="15.09765625" customWidth="1"/>
  </cols>
  <sheetData>
    <row r="1" spans="1:11" s="58" customFormat="1" ht="18.3">
      <c r="A1" s="192"/>
      <c r="B1"/>
      <c r="C1"/>
      <c r="J1" s="61"/>
    </row>
    <row r="2" spans="1:11" s="58" customFormat="1" ht="18.25" customHeight="1">
      <c r="A2" s="192"/>
      <c r="B2" s="193" t="s">
        <v>349</v>
      </c>
      <c r="C2" s="193"/>
      <c r="D2" s="193"/>
      <c r="E2" s="193"/>
      <c r="F2" s="193"/>
      <c r="G2" s="193"/>
      <c r="H2" s="193"/>
      <c r="I2" s="193"/>
      <c r="J2" s="61"/>
    </row>
    <row r="3" spans="1:11" s="58" customFormat="1" ht="18.25" customHeight="1">
      <c r="A3" s="192"/>
      <c r="B3" s="193"/>
      <c r="C3" s="193"/>
      <c r="D3" s="193"/>
      <c r="E3" s="193"/>
      <c r="F3" s="193"/>
      <c r="G3" s="193"/>
      <c r="H3" s="193"/>
      <c r="I3" s="193"/>
      <c r="J3" s="61"/>
    </row>
    <row r="4" spans="1:11" s="58" customFormat="1" ht="23.1">
      <c r="A4" s="192"/>
      <c r="B4"/>
      <c r="C4"/>
      <c r="D4" s="194" t="s">
        <v>196</v>
      </c>
      <c r="E4" s="194"/>
      <c r="F4" s="194"/>
      <c r="G4" s="194"/>
      <c r="J4" s="61"/>
    </row>
    <row r="5" spans="1:11" s="164" customFormat="1" ht="18.3">
      <c r="A5" s="162" t="s">
        <v>162</v>
      </c>
      <c r="B5" s="163" t="s">
        <v>160</v>
      </c>
      <c r="C5" s="163" t="s">
        <v>159</v>
      </c>
      <c r="D5" s="162" t="s">
        <v>158</v>
      </c>
      <c r="E5" s="162" t="s">
        <v>0</v>
      </c>
      <c r="F5" s="162" t="s">
        <v>336</v>
      </c>
      <c r="G5" s="162" t="s">
        <v>350</v>
      </c>
      <c r="H5" s="162" t="s">
        <v>112</v>
      </c>
      <c r="I5" s="162" t="s">
        <v>11</v>
      </c>
      <c r="J5" s="162" t="s">
        <v>183</v>
      </c>
      <c r="K5" s="58"/>
    </row>
    <row r="6" spans="1:11" s="155" customFormat="1" ht="18.3">
      <c r="A6" s="155" t="s">
        <v>44</v>
      </c>
      <c r="B6" s="155" t="s">
        <v>56</v>
      </c>
      <c r="C6" s="155" t="s">
        <v>15</v>
      </c>
      <c r="D6" s="155">
        <v>1962</v>
      </c>
      <c r="E6" s="155" t="s">
        <v>224</v>
      </c>
      <c r="F6" s="155" t="s">
        <v>16</v>
      </c>
      <c r="G6" s="155">
        <v>75</v>
      </c>
      <c r="H6" s="155">
        <v>57</v>
      </c>
      <c r="J6" s="154">
        <f>SUM(G6:H9)</f>
        <v>535</v>
      </c>
      <c r="K6" s="58"/>
    </row>
    <row r="7" spans="1:11" s="155" customFormat="1" ht="18.3">
      <c r="A7" s="155" t="s">
        <v>44</v>
      </c>
      <c r="B7" s="155" t="s">
        <v>86</v>
      </c>
      <c r="C7" s="155" t="s">
        <v>283</v>
      </c>
      <c r="D7" s="155">
        <v>1971</v>
      </c>
      <c r="E7" s="155" t="s">
        <v>224</v>
      </c>
      <c r="F7" s="155" t="s">
        <v>16</v>
      </c>
      <c r="G7" s="155">
        <v>76</v>
      </c>
      <c r="H7" s="155">
        <v>60</v>
      </c>
      <c r="J7" s="154"/>
      <c r="K7" s="58"/>
    </row>
    <row r="8" spans="1:11" s="155" customFormat="1" ht="18.3">
      <c r="A8" s="155" t="s">
        <v>44</v>
      </c>
      <c r="B8" s="155" t="s">
        <v>55</v>
      </c>
      <c r="C8" s="155" t="s">
        <v>12</v>
      </c>
      <c r="D8" s="155">
        <v>1990</v>
      </c>
      <c r="E8" s="155" t="s">
        <v>224</v>
      </c>
      <c r="F8" s="155" t="s">
        <v>16</v>
      </c>
      <c r="G8" s="155">
        <v>77</v>
      </c>
      <c r="H8" s="155">
        <v>57</v>
      </c>
      <c r="J8" s="154"/>
      <c r="K8" s="58"/>
    </row>
    <row r="9" spans="1:11" s="155" customFormat="1" ht="18.3">
      <c r="A9" s="155" t="s">
        <v>44</v>
      </c>
      <c r="B9" s="155" t="s">
        <v>92</v>
      </c>
      <c r="C9" s="155" t="s">
        <v>14</v>
      </c>
      <c r="D9" s="155">
        <v>1991</v>
      </c>
      <c r="E9" s="155" t="s">
        <v>224</v>
      </c>
      <c r="F9" s="155" t="s">
        <v>16</v>
      </c>
      <c r="G9" s="155">
        <v>76</v>
      </c>
      <c r="H9" s="155">
        <v>57</v>
      </c>
      <c r="J9" s="154"/>
      <c r="K9" s="58"/>
    </row>
    <row r="10" spans="1:11" ht="18.3">
      <c r="A10" s="42"/>
      <c r="B10" s="45"/>
      <c r="C10" s="45"/>
    </row>
    <row r="11" spans="1:11" s="58" customFormat="1" ht="18.3">
      <c r="A11" s="192"/>
      <c r="B11"/>
      <c r="C11"/>
      <c r="J11" s="61"/>
    </row>
    <row r="12" spans="1:11" s="58" customFormat="1" ht="18.25" customHeight="1">
      <c r="A12" s="192"/>
      <c r="B12" s="193" t="s">
        <v>349</v>
      </c>
      <c r="C12" s="193"/>
      <c r="D12" s="193"/>
      <c r="E12" s="193"/>
      <c r="F12" s="193"/>
      <c r="G12" s="193"/>
      <c r="H12" s="193"/>
      <c r="I12" s="193"/>
      <c r="J12" s="61"/>
    </row>
    <row r="13" spans="1:11" s="58" customFormat="1" ht="18.25" customHeight="1">
      <c r="A13" s="192"/>
      <c r="B13" s="193"/>
      <c r="C13" s="193"/>
      <c r="D13" s="193"/>
      <c r="E13" s="193"/>
      <c r="F13" s="193"/>
      <c r="G13" s="193"/>
      <c r="H13" s="193"/>
      <c r="I13" s="193"/>
      <c r="J13" s="61"/>
    </row>
    <row r="14" spans="1:11" s="58" customFormat="1" ht="23.1">
      <c r="A14" s="192"/>
      <c r="B14"/>
      <c r="C14"/>
      <c r="D14" s="194" t="s">
        <v>362</v>
      </c>
      <c r="E14" s="194"/>
      <c r="F14" s="194"/>
      <c r="G14" s="194"/>
      <c r="J14" s="61"/>
    </row>
    <row r="15" spans="1:11" s="140" customFormat="1" ht="15">
      <c r="A15" s="159" t="s">
        <v>194</v>
      </c>
      <c r="B15" s="160" t="s">
        <v>357</v>
      </c>
      <c r="C15" s="160"/>
      <c r="D15" s="160" t="s">
        <v>162</v>
      </c>
      <c r="E15" s="161" t="s">
        <v>160</v>
      </c>
      <c r="F15" s="160" t="s">
        <v>358</v>
      </c>
      <c r="G15" s="160" t="s">
        <v>372</v>
      </c>
      <c r="H15" s="167" t="s">
        <v>371</v>
      </c>
    </row>
    <row r="16" spans="1:11" s="140" customFormat="1" ht="18.25" customHeight="1">
      <c r="A16" s="195" t="s">
        <v>43</v>
      </c>
      <c r="B16" s="140">
        <v>1</v>
      </c>
      <c r="C16" s="165">
        <v>0.6</v>
      </c>
      <c r="D16" s="141" t="s">
        <v>192</v>
      </c>
      <c r="F16" s="141">
        <v>281</v>
      </c>
      <c r="G16" s="141">
        <v>493</v>
      </c>
      <c r="H16" s="142">
        <v>120</v>
      </c>
    </row>
    <row r="17" spans="1:10" s="140" customFormat="1" ht="18.25" customHeight="1">
      <c r="A17" s="195"/>
      <c r="B17" s="140">
        <f>B16+1</f>
        <v>2</v>
      </c>
      <c r="C17" s="165">
        <v>0.6</v>
      </c>
      <c r="D17" s="141" t="s">
        <v>184</v>
      </c>
      <c r="F17" s="141">
        <v>281</v>
      </c>
      <c r="G17" s="141">
        <v>479</v>
      </c>
      <c r="H17" s="143">
        <v>110</v>
      </c>
    </row>
    <row r="18" spans="1:10" s="140" customFormat="1" ht="18.25" customHeight="1">
      <c r="A18" s="195"/>
      <c r="B18" s="140">
        <f>B17+1</f>
        <v>3</v>
      </c>
      <c r="C18" s="165">
        <v>0.6</v>
      </c>
      <c r="D18" s="141" t="s">
        <v>186</v>
      </c>
      <c r="F18" s="141">
        <v>273</v>
      </c>
      <c r="G18" s="141">
        <v>414</v>
      </c>
      <c r="H18" s="143">
        <v>100</v>
      </c>
    </row>
    <row r="19" spans="1:10" s="140" customFormat="1" ht="18.25" customHeight="1">
      <c r="A19" s="195"/>
      <c r="B19" s="140">
        <f t="shared" ref="B19:B35" si="0">B18+1</f>
        <v>4</v>
      </c>
      <c r="C19" s="165">
        <v>0.6</v>
      </c>
      <c r="D19" s="141" t="s">
        <v>185</v>
      </c>
      <c r="F19" s="141">
        <v>272</v>
      </c>
      <c r="G19" s="141">
        <v>463</v>
      </c>
      <c r="H19" s="143">
        <v>90</v>
      </c>
      <c r="J19" s="143"/>
    </row>
    <row r="20" spans="1:10" s="140" customFormat="1" ht="18.25" customHeight="1">
      <c r="A20" s="195"/>
      <c r="B20" s="140">
        <f t="shared" si="0"/>
        <v>5</v>
      </c>
      <c r="C20" s="165">
        <v>0.6</v>
      </c>
      <c r="D20" s="141" t="s">
        <v>58</v>
      </c>
      <c r="E20" s="143" t="s">
        <v>363</v>
      </c>
      <c r="F20" s="141">
        <v>263</v>
      </c>
      <c r="G20" s="141">
        <v>348</v>
      </c>
      <c r="H20" s="142">
        <v>80</v>
      </c>
      <c r="J20" s="143"/>
    </row>
    <row r="21" spans="1:10" s="140" customFormat="1" ht="18.25" customHeight="1">
      <c r="A21" s="195"/>
      <c r="B21" s="140">
        <f t="shared" si="0"/>
        <v>6</v>
      </c>
      <c r="C21" s="165">
        <v>0.6</v>
      </c>
      <c r="D21" s="141" t="s">
        <v>58</v>
      </c>
      <c r="E21" s="140" t="s">
        <v>360</v>
      </c>
      <c r="F21" s="141">
        <v>262</v>
      </c>
      <c r="G21" s="141">
        <v>455</v>
      </c>
      <c r="H21" s="142">
        <v>70</v>
      </c>
      <c r="J21" s="143"/>
    </row>
    <row r="22" spans="1:10" s="140" customFormat="1" ht="18.25" customHeight="1">
      <c r="A22" s="195"/>
      <c r="B22" s="140">
        <f t="shared" si="0"/>
        <v>7</v>
      </c>
      <c r="C22" s="165">
        <v>0.6</v>
      </c>
      <c r="D22" s="141" t="s">
        <v>188</v>
      </c>
      <c r="F22" s="141">
        <v>262</v>
      </c>
      <c r="G22" s="141">
        <v>448</v>
      </c>
      <c r="H22" s="143">
        <v>60</v>
      </c>
      <c r="J22" s="143"/>
    </row>
    <row r="23" spans="1:10" s="140" customFormat="1" ht="18.25" customHeight="1">
      <c r="A23" s="195"/>
      <c r="B23" s="140">
        <f t="shared" si="0"/>
        <v>8</v>
      </c>
      <c r="C23" s="165">
        <v>0.6</v>
      </c>
      <c r="D23" s="141" t="s">
        <v>58</v>
      </c>
      <c r="E23" s="143" t="s">
        <v>361</v>
      </c>
      <c r="F23" s="141">
        <v>251</v>
      </c>
      <c r="G23" s="141">
        <v>399</v>
      </c>
      <c r="H23" s="143">
        <v>50</v>
      </c>
      <c r="J23" s="143"/>
    </row>
    <row r="24" spans="1:10" s="140" customFormat="1" ht="18.25" customHeight="1">
      <c r="A24" s="195"/>
      <c r="B24" s="140">
        <f t="shared" si="0"/>
        <v>9</v>
      </c>
      <c r="C24" s="165">
        <v>0.6</v>
      </c>
      <c r="D24" s="141" t="s">
        <v>367</v>
      </c>
      <c r="F24" s="141">
        <v>243</v>
      </c>
      <c r="G24" s="141">
        <v>417</v>
      </c>
      <c r="H24" s="142">
        <v>40</v>
      </c>
      <c r="J24" s="143"/>
    </row>
    <row r="25" spans="1:10" s="140" customFormat="1" ht="18.25" customHeight="1">
      <c r="A25" s="195"/>
      <c r="B25" s="140">
        <f t="shared" si="0"/>
        <v>10</v>
      </c>
      <c r="C25" s="165">
        <v>0.6</v>
      </c>
      <c r="D25" s="141" t="s">
        <v>187</v>
      </c>
      <c r="F25" s="141">
        <v>240</v>
      </c>
      <c r="G25" s="141">
        <v>420</v>
      </c>
      <c r="H25" s="142">
        <v>30</v>
      </c>
      <c r="J25" s="143"/>
    </row>
    <row r="26" spans="1:10" s="140" customFormat="1" ht="18.25" customHeight="1">
      <c r="A26" s="195"/>
      <c r="B26" s="140">
        <f t="shared" si="0"/>
        <v>11</v>
      </c>
      <c r="C26" s="165">
        <v>0.6</v>
      </c>
      <c r="D26" s="141" t="s">
        <v>238</v>
      </c>
      <c r="E26" s="143"/>
      <c r="F26" s="141">
        <v>239</v>
      </c>
      <c r="G26" s="141">
        <v>429</v>
      </c>
      <c r="H26" s="142">
        <v>20</v>
      </c>
      <c r="J26" s="143"/>
    </row>
    <row r="27" spans="1:10" s="140" customFormat="1" ht="18.25" customHeight="1">
      <c r="A27" s="195"/>
      <c r="B27" s="140">
        <f t="shared" si="0"/>
        <v>12</v>
      </c>
      <c r="C27" s="165">
        <v>0.6</v>
      </c>
      <c r="D27" s="141" t="s">
        <v>233</v>
      </c>
      <c r="F27" s="141">
        <v>235</v>
      </c>
      <c r="G27" s="141">
        <v>379</v>
      </c>
      <c r="H27" s="143">
        <v>10</v>
      </c>
      <c r="J27" s="143"/>
    </row>
    <row r="28" spans="1:10" s="140" customFormat="1" ht="18.25" customHeight="1">
      <c r="A28" s="195"/>
      <c r="B28" s="140">
        <f t="shared" si="0"/>
        <v>13</v>
      </c>
      <c r="C28" s="166"/>
      <c r="D28" s="141" t="s">
        <v>275</v>
      </c>
      <c r="E28" s="143"/>
      <c r="F28" s="141">
        <v>232</v>
      </c>
      <c r="G28" s="141">
        <v>405</v>
      </c>
      <c r="H28" s="142"/>
      <c r="J28" s="143"/>
    </row>
    <row r="29" spans="1:10" s="140" customFormat="1" ht="18.25" customHeight="1">
      <c r="A29" s="195"/>
      <c r="B29" s="140">
        <f t="shared" si="0"/>
        <v>14</v>
      </c>
      <c r="C29" s="166"/>
      <c r="D29" s="141" t="s">
        <v>366</v>
      </c>
      <c r="E29" s="143"/>
      <c r="F29" s="141">
        <v>232</v>
      </c>
      <c r="G29" s="141">
        <v>420</v>
      </c>
      <c r="H29" s="143"/>
      <c r="J29" s="143"/>
    </row>
    <row r="30" spans="1:10" s="140" customFormat="1" ht="18.25" customHeight="1">
      <c r="A30" s="195"/>
      <c r="B30" s="140">
        <f t="shared" si="0"/>
        <v>15</v>
      </c>
      <c r="C30" s="166"/>
      <c r="D30" s="141" t="s">
        <v>58</v>
      </c>
      <c r="E30" s="143" t="s">
        <v>364</v>
      </c>
      <c r="F30" s="141">
        <v>229</v>
      </c>
      <c r="G30" s="141">
        <v>350</v>
      </c>
      <c r="H30" s="142"/>
      <c r="J30" s="143"/>
    </row>
    <row r="31" spans="1:10" s="140" customFormat="1" ht="18.25" customHeight="1">
      <c r="A31" s="195"/>
      <c r="B31" s="140">
        <f t="shared" si="0"/>
        <v>16</v>
      </c>
      <c r="C31" s="166"/>
      <c r="D31" s="141" t="s">
        <v>289</v>
      </c>
      <c r="F31" s="141">
        <v>229</v>
      </c>
      <c r="G31" s="141">
        <v>404</v>
      </c>
      <c r="H31" s="143"/>
      <c r="J31" s="143"/>
    </row>
    <row r="32" spans="1:10" s="140" customFormat="1" ht="18.25" customHeight="1">
      <c r="A32" s="195"/>
      <c r="B32" s="140">
        <f t="shared" si="0"/>
        <v>17</v>
      </c>
      <c r="C32" s="166"/>
      <c r="D32" s="141" t="s">
        <v>314</v>
      </c>
      <c r="E32" s="143"/>
      <c r="F32" s="141">
        <v>217</v>
      </c>
      <c r="G32" s="141">
        <v>400</v>
      </c>
      <c r="H32" s="142"/>
      <c r="J32" s="143"/>
    </row>
    <row r="33" spans="1:12" s="140" customFormat="1" ht="18.25" customHeight="1">
      <c r="A33" s="195"/>
      <c r="B33" s="140">
        <f t="shared" si="0"/>
        <v>18</v>
      </c>
      <c r="C33" s="166"/>
      <c r="D33" s="141" t="s">
        <v>58</v>
      </c>
      <c r="E33" s="143" t="s">
        <v>365</v>
      </c>
      <c r="F33" s="141">
        <v>209</v>
      </c>
      <c r="G33" s="141">
        <v>307</v>
      </c>
      <c r="H33" s="143"/>
      <c r="J33" s="143"/>
    </row>
    <row r="34" spans="1:12" s="140" customFormat="1" ht="18.25" customHeight="1">
      <c r="A34" s="195"/>
      <c r="B34" s="140">
        <f t="shared" si="0"/>
        <v>19</v>
      </c>
      <c r="C34" s="166"/>
      <c r="D34" s="141" t="s">
        <v>329</v>
      </c>
      <c r="F34" s="141">
        <v>197</v>
      </c>
      <c r="G34" s="141">
        <v>322</v>
      </c>
      <c r="H34" s="142"/>
      <c r="J34" s="143"/>
    </row>
    <row r="35" spans="1:12" s="140" customFormat="1" ht="18.25" customHeight="1">
      <c r="A35" s="195"/>
      <c r="B35" s="140">
        <f t="shared" si="0"/>
        <v>20</v>
      </c>
      <c r="C35" s="166"/>
      <c r="D35" s="141" t="s">
        <v>266</v>
      </c>
      <c r="F35" s="141">
        <v>192</v>
      </c>
      <c r="G35" s="141">
        <v>192</v>
      </c>
      <c r="H35" s="143"/>
      <c r="J35" s="143"/>
    </row>
    <row r="36" spans="1:12" s="140" customFormat="1" ht="18.25" customHeight="1">
      <c r="A36" s="142"/>
      <c r="C36" s="143"/>
      <c r="J36" s="143"/>
    </row>
    <row r="37" spans="1:12" s="140" customFormat="1" ht="15">
      <c r="A37" s="159" t="s">
        <v>194</v>
      </c>
      <c r="B37" s="160" t="s">
        <v>359</v>
      </c>
      <c r="C37" s="160"/>
      <c r="D37" s="160" t="s">
        <v>162</v>
      </c>
      <c r="E37" s="161" t="s">
        <v>160</v>
      </c>
      <c r="F37" s="160" t="s">
        <v>358</v>
      </c>
      <c r="G37" s="160" t="s">
        <v>372</v>
      </c>
      <c r="H37" s="167" t="s">
        <v>371</v>
      </c>
      <c r="I37" s="169" t="s">
        <v>373</v>
      </c>
      <c r="J37" s="143"/>
    </row>
    <row r="38" spans="1:12" s="140" customFormat="1" ht="18.25" customHeight="1">
      <c r="A38" s="195" t="s">
        <v>43</v>
      </c>
      <c r="B38" s="140">
        <v>1</v>
      </c>
      <c r="C38" s="165">
        <v>0.6</v>
      </c>
      <c r="D38" s="141" t="s">
        <v>192</v>
      </c>
      <c r="F38" s="141">
        <v>281</v>
      </c>
      <c r="G38" s="141">
        <v>493</v>
      </c>
      <c r="H38" s="142">
        <v>120</v>
      </c>
      <c r="J38" s="143"/>
      <c r="K38" s="168" t="s">
        <v>44</v>
      </c>
      <c r="L38" s="168">
        <f>SUM(H39,H40,H42,H44,H47)</f>
        <v>380</v>
      </c>
    </row>
    <row r="39" spans="1:12" s="140" customFormat="1" ht="18.25" customHeight="1">
      <c r="A39" s="195"/>
      <c r="B39" s="140">
        <f t="shared" ref="B39:B57" si="1">B38+1</f>
        <v>2</v>
      </c>
      <c r="C39" s="165">
        <v>0.6</v>
      </c>
      <c r="D39" s="141" t="s">
        <v>184</v>
      </c>
      <c r="F39" s="141">
        <v>281</v>
      </c>
      <c r="G39" s="141">
        <v>479</v>
      </c>
      <c r="H39" s="143">
        <v>110</v>
      </c>
      <c r="J39" s="143"/>
      <c r="K39" s="168" t="s">
        <v>85</v>
      </c>
      <c r="L39" s="168">
        <f>SUM(H38)</f>
        <v>120</v>
      </c>
    </row>
    <row r="40" spans="1:12" s="140" customFormat="1" ht="18.25" customHeight="1">
      <c r="A40" s="195"/>
      <c r="B40" s="140">
        <f t="shared" si="1"/>
        <v>3</v>
      </c>
      <c r="C40" s="165">
        <v>0.6</v>
      </c>
      <c r="D40" s="141" t="s">
        <v>185</v>
      </c>
      <c r="F40" s="141">
        <v>272</v>
      </c>
      <c r="G40" s="141">
        <v>463</v>
      </c>
      <c r="H40" s="143">
        <v>100</v>
      </c>
      <c r="J40" s="143"/>
      <c r="K40" s="168" t="s">
        <v>58</v>
      </c>
      <c r="L40" s="168">
        <f>SUM(H41)</f>
        <v>90</v>
      </c>
    </row>
    <row r="41" spans="1:12" s="140" customFormat="1" ht="18.25" customHeight="1">
      <c r="A41" s="195"/>
      <c r="B41" s="140">
        <f t="shared" si="1"/>
        <v>4</v>
      </c>
      <c r="C41" s="165">
        <v>0.6</v>
      </c>
      <c r="D41" s="141" t="s">
        <v>58</v>
      </c>
      <c r="E41" s="140" t="s">
        <v>360</v>
      </c>
      <c r="F41" s="141">
        <v>262</v>
      </c>
      <c r="G41" s="141">
        <v>455</v>
      </c>
      <c r="H41" s="143">
        <v>90</v>
      </c>
      <c r="J41" s="143"/>
    </row>
    <row r="42" spans="1:12" s="140" customFormat="1" ht="18.25" customHeight="1">
      <c r="A42" s="195"/>
      <c r="B42" s="140">
        <f t="shared" si="1"/>
        <v>5</v>
      </c>
      <c r="C42" s="165">
        <v>0.6</v>
      </c>
      <c r="D42" s="141" t="s">
        <v>188</v>
      </c>
      <c r="F42" s="141">
        <v>262</v>
      </c>
      <c r="G42" s="141">
        <v>448</v>
      </c>
      <c r="H42" s="142">
        <v>80</v>
      </c>
      <c r="J42" s="143"/>
    </row>
    <row r="43" spans="1:12" s="140" customFormat="1" ht="18.25" customHeight="1">
      <c r="A43" s="195"/>
      <c r="B43" s="140">
        <f t="shared" si="1"/>
        <v>6</v>
      </c>
      <c r="C43" s="165">
        <v>0.6</v>
      </c>
      <c r="D43" s="141" t="s">
        <v>238</v>
      </c>
      <c r="E43" s="143"/>
      <c r="F43" s="141">
        <v>239</v>
      </c>
      <c r="G43" s="141">
        <v>429</v>
      </c>
      <c r="H43" s="142">
        <v>70</v>
      </c>
      <c r="J43" s="143"/>
    </row>
    <row r="44" spans="1:12" s="140" customFormat="1" ht="18.25" customHeight="1">
      <c r="A44" s="195"/>
      <c r="B44" s="140">
        <f t="shared" si="1"/>
        <v>7</v>
      </c>
      <c r="C44" s="165">
        <v>0.6</v>
      </c>
      <c r="D44" s="141" t="s">
        <v>187</v>
      </c>
      <c r="F44" s="141">
        <v>240</v>
      </c>
      <c r="G44" s="141">
        <v>420</v>
      </c>
      <c r="H44" s="143">
        <v>60</v>
      </c>
      <c r="J44" s="143"/>
    </row>
    <row r="45" spans="1:12" s="140" customFormat="1" ht="18.25" customHeight="1">
      <c r="A45" s="195"/>
      <c r="B45" s="140">
        <f t="shared" si="1"/>
        <v>8</v>
      </c>
      <c r="C45" s="165">
        <v>0.6</v>
      </c>
      <c r="D45" s="141" t="s">
        <v>366</v>
      </c>
      <c r="E45" s="143"/>
      <c r="F45" s="141">
        <v>232</v>
      </c>
      <c r="G45" s="141">
        <v>420</v>
      </c>
      <c r="H45" s="143">
        <v>50</v>
      </c>
      <c r="J45" s="143"/>
    </row>
    <row r="46" spans="1:12" s="140" customFormat="1" ht="18.25" customHeight="1">
      <c r="A46" s="195"/>
      <c r="B46" s="140">
        <f t="shared" si="1"/>
        <v>9</v>
      </c>
      <c r="C46" s="165">
        <v>0.6</v>
      </c>
      <c r="D46" s="141" t="s">
        <v>367</v>
      </c>
      <c r="F46" s="141">
        <v>243</v>
      </c>
      <c r="G46" s="141">
        <v>417</v>
      </c>
      <c r="H46" s="142">
        <v>40</v>
      </c>
      <c r="J46" s="143"/>
    </row>
    <row r="47" spans="1:12" s="140" customFormat="1" ht="18.25" customHeight="1">
      <c r="A47" s="195"/>
      <c r="B47" s="140">
        <f t="shared" si="1"/>
        <v>10</v>
      </c>
      <c r="C47" s="165">
        <v>0.6</v>
      </c>
      <c r="D47" s="141" t="s">
        <v>186</v>
      </c>
      <c r="F47" s="141">
        <v>273</v>
      </c>
      <c r="G47" s="141">
        <v>414</v>
      </c>
      <c r="H47" s="142">
        <v>30</v>
      </c>
      <c r="J47" s="143"/>
    </row>
    <row r="48" spans="1:12" s="140" customFormat="1" ht="18.25" customHeight="1">
      <c r="A48" s="195"/>
      <c r="B48" s="140">
        <f t="shared" si="1"/>
        <v>11</v>
      </c>
      <c r="C48" s="165">
        <v>0.6</v>
      </c>
      <c r="D48" s="141" t="s">
        <v>275</v>
      </c>
      <c r="E48" s="143"/>
      <c r="F48" s="141">
        <v>232</v>
      </c>
      <c r="G48" s="141">
        <v>405</v>
      </c>
      <c r="H48" s="142">
        <v>20</v>
      </c>
      <c r="J48" s="143"/>
    </row>
    <row r="49" spans="1:10" s="140" customFormat="1" ht="18.25" customHeight="1">
      <c r="A49" s="195"/>
      <c r="B49" s="140">
        <f t="shared" si="1"/>
        <v>12</v>
      </c>
      <c r="C49" s="165">
        <v>0.6</v>
      </c>
      <c r="D49" s="141" t="s">
        <v>289</v>
      </c>
      <c r="F49" s="141">
        <v>229</v>
      </c>
      <c r="G49" s="141">
        <v>404</v>
      </c>
      <c r="H49" s="143">
        <v>10</v>
      </c>
      <c r="J49" s="143"/>
    </row>
    <row r="50" spans="1:10" s="140" customFormat="1" ht="18.25" customHeight="1">
      <c r="A50" s="195"/>
      <c r="B50" s="140">
        <f t="shared" si="1"/>
        <v>13</v>
      </c>
      <c r="C50" s="166"/>
      <c r="D50" s="141" t="s">
        <v>314</v>
      </c>
      <c r="E50" s="143"/>
      <c r="F50" s="141">
        <v>217</v>
      </c>
      <c r="G50" s="141">
        <v>400</v>
      </c>
      <c r="H50" s="142"/>
      <c r="J50" s="143"/>
    </row>
    <row r="51" spans="1:10" s="140" customFormat="1" ht="18.25" customHeight="1">
      <c r="A51" s="195"/>
      <c r="B51" s="140">
        <f t="shared" si="1"/>
        <v>14</v>
      </c>
      <c r="C51" s="166"/>
      <c r="D51" s="141" t="s">
        <v>58</v>
      </c>
      <c r="E51" s="143" t="s">
        <v>361</v>
      </c>
      <c r="F51" s="141">
        <v>251</v>
      </c>
      <c r="G51" s="141">
        <v>399</v>
      </c>
      <c r="H51" s="143"/>
      <c r="J51" s="143"/>
    </row>
    <row r="52" spans="1:10" s="140" customFormat="1" ht="18.25" customHeight="1">
      <c r="A52" s="195"/>
      <c r="B52" s="140">
        <f t="shared" si="1"/>
        <v>15</v>
      </c>
      <c r="C52" s="166"/>
      <c r="D52" s="141" t="s">
        <v>233</v>
      </c>
      <c r="F52" s="141">
        <v>235</v>
      </c>
      <c r="G52" s="141">
        <v>379</v>
      </c>
      <c r="H52" s="143"/>
      <c r="J52" s="143"/>
    </row>
    <row r="53" spans="1:10" s="140" customFormat="1" ht="18.25" customHeight="1">
      <c r="A53" s="195"/>
      <c r="B53" s="140">
        <f t="shared" si="1"/>
        <v>16</v>
      </c>
      <c r="C53" s="166"/>
      <c r="D53" s="141" t="s">
        <v>58</v>
      </c>
      <c r="E53" s="143" t="s">
        <v>364</v>
      </c>
      <c r="F53" s="141">
        <v>229</v>
      </c>
      <c r="G53" s="141">
        <v>350</v>
      </c>
      <c r="H53" s="142"/>
      <c r="J53" s="143"/>
    </row>
    <row r="54" spans="1:10" s="140" customFormat="1" ht="18.25" customHeight="1">
      <c r="A54" s="195"/>
      <c r="B54" s="140">
        <f t="shared" si="1"/>
        <v>17</v>
      </c>
      <c r="C54" s="166"/>
      <c r="D54" s="141" t="s">
        <v>58</v>
      </c>
      <c r="E54" s="143" t="s">
        <v>363</v>
      </c>
      <c r="F54" s="141">
        <v>263</v>
      </c>
      <c r="G54" s="141">
        <v>348</v>
      </c>
      <c r="H54" s="142"/>
      <c r="J54" s="143"/>
    </row>
    <row r="55" spans="1:10" s="140" customFormat="1" ht="18.25" customHeight="1">
      <c r="A55" s="195"/>
      <c r="B55" s="140">
        <f t="shared" si="1"/>
        <v>18</v>
      </c>
      <c r="C55" s="166"/>
      <c r="D55" s="141" t="s">
        <v>329</v>
      </c>
      <c r="F55" s="141">
        <v>197</v>
      </c>
      <c r="G55" s="141">
        <v>322</v>
      </c>
      <c r="H55" s="142"/>
      <c r="J55" s="143"/>
    </row>
    <row r="56" spans="1:10" s="140" customFormat="1" ht="18.25" customHeight="1">
      <c r="A56" s="195"/>
      <c r="B56" s="140">
        <f t="shared" si="1"/>
        <v>19</v>
      </c>
      <c r="C56" s="166"/>
      <c r="D56" s="141" t="s">
        <v>58</v>
      </c>
      <c r="E56" s="143" t="s">
        <v>365</v>
      </c>
      <c r="F56" s="141">
        <v>209</v>
      </c>
      <c r="G56" s="141">
        <v>307</v>
      </c>
      <c r="H56" s="143"/>
      <c r="J56" s="143"/>
    </row>
    <row r="57" spans="1:10" s="140" customFormat="1" ht="18.25" customHeight="1">
      <c r="A57" s="195"/>
      <c r="B57" s="140">
        <f t="shared" si="1"/>
        <v>20</v>
      </c>
      <c r="C57" s="166"/>
      <c r="D57" s="141" t="s">
        <v>266</v>
      </c>
      <c r="F57" s="141">
        <v>192</v>
      </c>
      <c r="G57" s="141">
        <v>192</v>
      </c>
      <c r="H57" s="143"/>
      <c r="J57" s="143"/>
    </row>
    <row r="58" spans="1:10" s="140" customFormat="1" ht="15.3" thickBot="1">
      <c r="B58" s="143"/>
      <c r="C58" s="143"/>
      <c r="J58" s="143"/>
    </row>
    <row r="59" spans="1:10" s="140" customFormat="1" ht="15">
      <c r="A59" s="148" t="s">
        <v>162</v>
      </c>
      <c r="B59" s="149" t="s">
        <v>245</v>
      </c>
      <c r="C59" s="150" t="s">
        <v>350</v>
      </c>
      <c r="D59" s="151" t="s">
        <v>112</v>
      </c>
      <c r="E59" s="151" t="s">
        <v>354</v>
      </c>
      <c r="F59" s="151" t="s">
        <v>355</v>
      </c>
      <c r="G59" s="151" t="s">
        <v>356</v>
      </c>
      <c r="J59" s="143"/>
    </row>
    <row r="60" spans="1:10" s="140" customFormat="1" ht="15">
      <c r="A60" s="144" t="s">
        <v>353</v>
      </c>
      <c r="B60" s="152" t="s">
        <v>43</v>
      </c>
      <c r="C60" s="146">
        <v>61</v>
      </c>
      <c r="D60" s="145">
        <v>44</v>
      </c>
      <c r="E60" s="145">
        <v>105</v>
      </c>
      <c r="F60" s="145">
        <v>251</v>
      </c>
      <c r="G60" s="145">
        <v>399</v>
      </c>
      <c r="J60" s="143"/>
    </row>
    <row r="61" spans="1:10" s="140" customFormat="1" ht="15">
      <c r="A61" s="147" t="s">
        <v>223</v>
      </c>
      <c r="B61" s="153" t="s">
        <v>246</v>
      </c>
      <c r="C61" s="154">
        <v>68</v>
      </c>
      <c r="D61" s="155">
        <v>41</v>
      </c>
      <c r="E61" s="145">
        <v>109</v>
      </c>
      <c r="F61" s="145">
        <v>263</v>
      </c>
      <c r="G61" s="145">
        <v>348</v>
      </c>
      <c r="J61" s="143"/>
    </row>
    <row r="62" spans="1:10" s="140" customFormat="1" ht="15">
      <c r="A62" s="144" t="s">
        <v>229</v>
      </c>
      <c r="B62" s="152" t="s">
        <v>43</v>
      </c>
      <c r="C62" s="146">
        <v>72</v>
      </c>
      <c r="D62" s="145">
        <v>50</v>
      </c>
      <c r="E62" s="145">
        <v>122</v>
      </c>
      <c r="F62" s="145">
        <v>229</v>
      </c>
      <c r="G62" s="145">
        <v>350</v>
      </c>
      <c r="J62" s="143"/>
    </row>
    <row r="63" spans="1:10" s="140" customFormat="1" ht="15">
      <c r="A63" s="147" t="s">
        <v>331</v>
      </c>
      <c r="B63" s="153" t="s">
        <v>246</v>
      </c>
      <c r="C63" s="154">
        <v>60</v>
      </c>
      <c r="D63" s="155">
        <v>51</v>
      </c>
      <c r="E63" s="145">
        <v>111</v>
      </c>
      <c r="F63" s="145">
        <v>209</v>
      </c>
      <c r="G63" s="145">
        <v>307</v>
      </c>
      <c r="J63" s="143"/>
    </row>
    <row r="64" spans="1:10" s="140" customFormat="1" ht="15">
      <c r="A64" s="144" t="s">
        <v>275</v>
      </c>
      <c r="B64" s="152" t="s">
        <v>246</v>
      </c>
      <c r="C64" s="146">
        <v>65</v>
      </c>
      <c r="D64" s="145">
        <v>47</v>
      </c>
      <c r="E64" s="145">
        <v>112</v>
      </c>
      <c r="F64" s="145">
        <v>232</v>
      </c>
      <c r="G64" s="145">
        <v>405</v>
      </c>
      <c r="J64" s="143"/>
    </row>
    <row r="65" spans="1:10" s="140" customFormat="1" ht="15">
      <c r="A65" s="147" t="s">
        <v>289</v>
      </c>
      <c r="B65" s="153" t="s">
        <v>246</v>
      </c>
      <c r="C65" s="154">
        <v>63</v>
      </c>
      <c r="D65" s="155">
        <v>45</v>
      </c>
      <c r="E65" s="145">
        <v>108</v>
      </c>
      <c r="F65" s="145">
        <v>229</v>
      </c>
      <c r="G65" s="145">
        <v>404</v>
      </c>
      <c r="J65" s="143"/>
    </row>
    <row r="66" spans="1:10" s="140" customFormat="1" ht="15">
      <c r="A66" s="144" t="s">
        <v>314</v>
      </c>
      <c r="B66" s="152" t="s">
        <v>246</v>
      </c>
      <c r="C66" s="146">
        <v>34</v>
      </c>
      <c r="D66" s="145">
        <v>37</v>
      </c>
      <c r="E66" s="145">
        <v>71</v>
      </c>
      <c r="F66" s="145">
        <v>217</v>
      </c>
      <c r="G66" s="145">
        <v>400</v>
      </c>
      <c r="J66" s="143"/>
    </row>
    <row r="67" spans="1:10" s="140" customFormat="1" ht="15">
      <c r="A67" s="147" t="s">
        <v>326</v>
      </c>
      <c r="B67" s="153" t="s">
        <v>246</v>
      </c>
      <c r="C67" s="154">
        <v>63</v>
      </c>
      <c r="D67" s="155">
        <v>48</v>
      </c>
      <c r="E67" s="145">
        <v>111</v>
      </c>
      <c r="F67" s="145">
        <v>232</v>
      </c>
      <c r="G67" s="145">
        <v>420</v>
      </c>
      <c r="J67" s="143"/>
    </row>
    <row r="68" spans="1:10" s="140" customFormat="1" ht="15">
      <c r="A68" s="144" t="s">
        <v>238</v>
      </c>
      <c r="B68" s="152" t="s">
        <v>246</v>
      </c>
      <c r="C68" s="146">
        <v>40</v>
      </c>
      <c r="D68" s="145">
        <v>33</v>
      </c>
      <c r="E68" s="145">
        <v>73</v>
      </c>
      <c r="F68" s="145">
        <v>239</v>
      </c>
      <c r="G68" s="145">
        <v>429</v>
      </c>
      <c r="J68" s="143"/>
    </row>
    <row r="69" spans="1:10" s="140" customFormat="1" ht="15">
      <c r="A69" s="147" t="s">
        <v>329</v>
      </c>
      <c r="B69" s="153" t="s">
        <v>246</v>
      </c>
      <c r="C69" s="154">
        <v>65</v>
      </c>
      <c r="D69" s="155">
        <v>52</v>
      </c>
      <c r="E69" s="145">
        <v>117</v>
      </c>
      <c r="F69" s="145">
        <v>197</v>
      </c>
      <c r="G69" s="145">
        <v>322</v>
      </c>
      <c r="J69" s="143"/>
    </row>
    <row r="70" spans="1:10" s="140" customFormat="1" ht="15">
      <c r="A70" s="144" t="s">
        <v>330</v>
      </c>
      <c r="B70" s="152" t="s">
        <v>246</v>
      </c>
      <c r="C70" s="146">
        <v>62</v>
      </c>
      <c r="D70" s="145">
        <v>52</v>
      </c>
      <c r="E70" s="145">
        <v>114</v>
      </c>
      <c r="F70" s="145">
        <v>243</v>
      </c>
      <c r="G70" s="145">
        <v>417</v>
      </c>
      <c r="J70" s="143"/>
    </row>
    <row r="71" spans="1:10" s="140" customFormat="1" ht="15">
      <c r="A71" s="147" t="s">
        <v>261</v>
      </c>
      <c r="B71" s="153" t="s">
        <v>246</v>
      </c>
      <c r="C71" s="154">
        <v>74</v>
      </c>
      <c r="D71" s="155">
        <v>51</v>
      </c>
      <c r="E71" s="145">
        <v>125</v>
      </c>
      <c r="F71" s="145">
        <v>262</v>
      </c>
      <c r="G71" s="145">
        <v>455</v>
      </c>
      <c r="J71" s="143"/>
    </row>
    <row r="72" spans="1:10" s="140" customFormat="1" ht="15">
      <c r="A72" s="144" t="s">
        <v>192</v>
      </c>
      <c r="B72" s="152" t="s">
        <v>43</v>
      </c>
      <c r="C72" s="146">
        <v>75</v>
      </c>
      <c r="D72" s="145">
        <v>53</v>
      </c>
      <c r="E72" s="145">
        <v>128</v>
      </c>
      <c r="F72" s="145">
        <v>281</v>
      </c>
      <c r="G72" s="145">
        <v>493</v>
      </c>
      <c r="J72" s="143"/>
    </row>
    <row r="73" spans="1:10" s="140" customFormat="1" ht="15">
      <c r="A73" s="147" t="s">
        <v>233</v>
      </c>
      <c r="B73" s="153" t="s">
        <v>246</v>
      </c>
      <c r="C73" s="154">
        <v>64</v>
      </c>
      <c r="D73" s="155">
        <v>53</v>
      </c>
      <c r="E73" s="145">
        <v>117</v>
      </c>
      <c r="F73" s="145">
        <v>235</v>
      </c>
      <c r="G73" s="145">
        <v>379</v>
      </c>
      <c r="J73" s="143"/>
    </row>
    <row r="74" spans="1:10" s="140" customFormat="1" ht="15">
      <c r="A74" s="144" t="s">
        <v>266</v>
      </c>
      <c r="B74" s="152" t="s">
        <v>246</v>
      </c>
      <c r="C74" s="146">
        <v>60</v>
      </c>
      <c r="D74" s="145"/>
      <c r="E74" s="145">
        <v>60</v>
      </c>
      <c r="F74" s="145">
        <v>192</v>
      </c>
      <c r="G74" s="145">
        <v>192</v>
      </c>
      <c r="J74" s="143"/>
    </row>
    <row r="75" spans="1:10" s="140" customFormat="1" ht="15">
      <c r="A75" s="147" t="s">
        <v>327</v>
      </c>
      <c r="B75" s="156" t="s">
        <v>16</v>
      </c>
      <c r="C75" s="157">
        <v>75</v>
      </c>
      <c r="D75" s="158">
        <v>57</v>
      </c>
      <c r="E75" s="145">
        <v>132</v>
      </c>
      <c r="F75" s="145">
        <v>304</v>
      </c>
      <c r="G75" s="145">
        <v>535</v>
      </c>
      <c r="J75" s="143"/>
    </row>
    <row r="76" spans="1:10" s="140" customFormat="1" ht="15">
      <c r="A76" s="147" t="s">
        <v>184</v>
      </c>
      <c r="B76" s="156" t="s">
        <v>43</v>
      </c>
      <c r="C76" s="157">
        <v>70</v>
      </c>
      <c r="D76" s="158">
        <v>52</v>
      </c>
      <c r="E76" s="145">
        <v>122</v>
      </c>
      <c r="F76" s="145">
        <v>281</v>
      </c>
      <c r="G76" s="145">
        <v>479</v>
      </c>
      <c r="J76" s="143"/>
    </row>
    <row r="77" spans="1:10" s="140" customFormat="1" ht="15">
      <c r="A77" s="144" t="s">
        <v>185</v>
      </c>
      <c r="B77" s="152" t="s">
        <v>43</v>
      </c>
      <c r="C77" s="146">
        <v>74</v>
      </c>
      <c r="D77" s="145">
        <v>48</v>
      </c>
      <c r="E77" s="145">
        <v>122</v>
      </c>
      <c r="F77" s="145">
        <v>272</v>
      </c>
      <c r="G77" s="145">
        <v>463</v>
      </c>
      <c r="J77" s="143"/>
    </row>
    <row r="78" spans="1:10" s="140" customFormat="1" ht="15">
      <c r="A78" s="147" t="s">
        <v>186</v>
      </c>
      <c r="B78" s="153" t="s">
        <v>246</v>
      </c>
      <c r="C78" s="154">
        <v>71</v>
      </c>
      <c r="D78" s="155">
        <v>50</v>
      </c>
      <c r="E78" s="145">
        <v>121</v>
      </c>
      <c r="F78" s="145">
        <v>273</v>
      </c>
      <c r="G78" s="145">
        <v>414</v>
      </c>
      <c r="J78" s="143"/>
    </row>
    <row r="79" spans="1:10" s="140" customFormat="1" ht="15">
      <c r="A79" s="144" t="s">
        <v>187</v>
      </c>
      <c r="B79" s="152" t="s">
        <v>246</v>
      </c>
      <c r="C79" s="146">
        <v>69</v>
      </c>
      <c r="D79" s="145">
        <v>48</v>
      </c>
      <c r="E79" s="145">
        <v>117</v>
      </c>
      <c r="F79" s="145">
        <v>240</v>
      </c>
      <c r="G79" s="145">
        <v>420</v>
      </c>
      <c r="J79" s="143"/>
    </row>
    <row r="80" spans="1:10" s="140" customFormat="1" ht="15">
      <c r="A80" s="147" t="s">
        <v>188</v>
      </c>
      <c r="B80" s="153" t="s">
        <v>246</v>
      </c>
      <c r="C80" s="154">
        <v>73</v>
      </c>
      <c r="D80" s="155">
        <v>46</v>
      </c>
      <c r="E80" s="145">
        <v>119</v>
      </c>
      <c r="F80" s="145">
        <v>262</v>
      </c>
      <c r="G80" s="145">
        <v>448</v>
      </c>
      <c r="J80" s="143"/>
    </row>
    <row r="81" spans="2:10" s="140" customFormat="1" ht="15">
      <c r="B81" s="143"/>
      <c r="C81" s="143"/>
      <c r="J81" s="143"/>
    </row>
  </sheetData>
  <mergeCells count="8">
    <mergeCell ref="A38:A57"/>
    <mergeCell ref="A1:A4"/>
    <mergeCell ref="B2:I3"/>
    <mergeCell ref="D4:G4"/>
    <mergeCell ref="A11:A14"/>
    <mergeCell ref="B12:I13"/>
    <mergeCell ref="D14:G14"/>
    <mergeCell ref="A16:A3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6E6EE-B484-4C39-92FD-57179EACFA61}">
  <sheetPr>
    <tabColor rgb="FF92D050"/>
  </sheetPr>
  <dimension ref="A1:K9"/>
  <sheetViews>
    <sheetView workbookViewId="0">
      <selection activeCell="C13" sqref="C13"/>
    </sheetView>
  </sheetViews>
  <sheetFormatPr baseColWidth="10" defaultColWidth="8.796875" defaultRowHeight="15.6"/>
  <cols>
    <col min="1" max="1" width="12.6484375" bestFit="1" customWidth="1"/>
    <col min="5" max="5" width="17.6484375" bestFit="1" customWidth="1"/>
    <col min="6" max="6" width="4" bestFit="1" customWidth="1"/>
    <col min="7" max="7" width="9.84765625" customWidth="1"/>
    <col min="8" max="8" width="11.75" customWidth="1"/>
    <col min="9" max="9" width="6.3984375" bestFit="1" customWidth="1"/>
    <col min="10" max="10" width="13.5" bestFit="1" customWidth="1"/>
    <col min="11" max="11" width="9.84765625" bestFit="1" customWidth="1"/>
  </cols>
  <sheetData>
    <row r="1" spans="1:11" s="58" customFormat="1" ht="18.3">
      <c r="A1" s="192"/>
      <c r="B1"/>
      <c r="C1"/>
    </row>
    <row r="2" spans="1:11" s="58" customFormat="1" ht="18.25" customHeight="1">
      <c r="A2" s="192"/>
      <c r="B2" s="193" t="s">
        <v>349</v>
      </c>
      <c r="C2" s="193"/>
      <c r="D2" s="193"/>
      <c r="E2" s="193"/>
      <c r="F2" s="193"/>
      <c r="G2" s="193"/>
      <c r="H2" s="193"/>
      <c r="I2" s="193"/>
    </row>
    <row r="3" spans="1:11" s="58" customFormat="1" ht="18.25" customHeight="1">
      <c r="A3" s="192"/>
      <c r="B3" s="193"/>
      <c r="C3" s="193"/>
      <c r="D3" s="193"/>
      <c r="E3" s="193"/>
      <c r="F3" s="193"/>
      <c r="G3" s="193"/>
      <c r="H3" s="193"/>
      <c r="I3" s="193"/>
    </row>
    <row r="4" spans="1:11" s="58" customFormat="1" ht="23.1">
      <c r="A4" s="192"/>
      <c r="B4"/>
      <c r="C4"/>
      <c r="D4" s="194" t="s">
        <v>196</v>
      </c>
      <c r="E4" s="194"/>
      <c r="F4" s="194"/>
      <c r="G4" s="194"/>
      <c r="K4" s="58" t="s">
        <v>351</v>
      </c>
    </row>
    <row r="5" spans="1:11" s="58" customFormat="1" ht="18.3">
      <c r="A5" s="92" t="s">
        <v>162</v>
      </c>
      <c r="B5" s="93" t="s">
        <v>160</v>
      </c>
      <c r="C5" s="93" t="s">
        <v>159</v>
      </c>
      <c r="D5" s="92" t="s">
        <v>158</v>
      </c>
      <c r="E5" s="92" t="s">
        <v>0</v>
      </c>
      <c r="F5" s="92" t="s">
        <v>336</v>
      </c>
      <c r="G5" s="92" t="s">
        <v>350</v>
      </c>
      <c r="H5" s="92" t="s">
        <v>112</v>
      </c>
      <c r="I5" s="92" t="s">
        <v>11</v>
      </c>
      <c r="J5" s="92" t="s">
        <v>183</v>
      </c>
      <c r="K5" s="92" t="s">
        <v>352</v>
      </c>
    </row>
    <row r="6" spans="1:11" s="110" customFormat="1" ht="15">
      <c r="A6" s="110" t="s">
        <v>327</v>
      </c>
      <c r="B6" s="110" t="s">
        <v>56</v>
      </c>
      <c r="C6" s="110" t="s">
        <v>15</v>
      </c>
      <c r="D6" s="110">
        <v>1962</v>
      </c>
      <c r="E6" s="110" t="s">
        <v>224</v>
      </c>
      <c r="F6" s="110" t="s">
        <v>16</v>
      </c>
      <c r="G6" s="110">
        <v>75</v>
      </c>
      <c r="H6" s="110">
        <v>57</v>
      </c>
      <c r="K6" s="110" t="s">
        <v>254</v>
      </c>
    </row>
    <row r="7" spans="1:11" s="110" customFormat="1" ht="15">
      <c r="A7" s="110" t="s">
        <v>327</v>
      </c>
      <c r="B7" s="110" t="s">
        <v>86</v>
      </c>
      <c r="C7" s="110" t="s">
        <v>283</v>
      </c>
      <c r="D7" s="110">
        <v>1971</v>
      </c>
      <c r="E7" s="110" t="s">
        <v>224</v>
      </c>
      <c r="F7" s="110" t="s">
        <v>16</v>
      </c>
      <c r="G7" s="110">
        <v>76</v>
      </c>
      <c r="H7" s="110">
        <v>60</v>
      </c>
      <c r="K7" s="110" t="s">
        <v>324</v>
      </c>
    </row>
    <row r="8" spans="1:11" s="110" customFormat="1" ht="15">
      <c r="A8" s="110" t="s">
        <v>327</v>
      </c>
      <c r="B8" s="110" t="s">
        <v>55</v>
      </c>
      <c r="C8" s="110" t="s">
        <v>12</v>
      </c>
      <c r="D8" s="110">
        <v>1990</v>
      </c>
      <c r="E8" s="110" t="s">
        <v>224</v>
      </c>
      <c r="F8" s="110" t="s">
        <v>16</v>
      </c>
      <c r="G8" s="110">
        <v>77</v>
      </c>
      <c r="H8" s="110">
        <v>57</v>
      </c>
      <c r="K8" s="110" t="s">
        <v>254</v>
      </c>
    </row>
    <row r="9" spans="1:11" s="110" customFormat="1" ht="15">
      <c r="A9" s="110" t="s">
        <v>327</v>
      </c>
      <c r="B9" s="110" t="s">
        <v>92</v>
      </c>
      <c r="C9" s="110" t="s">
        <v>14</v>
      </c>
      <c r="D9" s="110">
        <v>1991</v>
      </c>
      <c r="E9" s="110" t="s">
        <v>224</v>
      </c>
      <c r="F9" s="110" t="s">
        <v>16</v>
      </c>
      <c r="G9" s="110">
        <v>76</v>
      </c>
      <c r="H9" s="110">
        <v>57</v>
      </c>
      <c r="J9" s="110">
        <f>SUM(G6:H9)</f>
        <v>535</v>
      </c>
      <c r="K9" s="110" t="s">
        <v>254</v>
      </c>
    </row>
  </sheetData>
  <mergeCells count="3">
    <mergeCell ref="A1:A4"/>
    <mergeCell ref="B2:I3"/>
    <mergeCell ref="D4:G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02FDA-D43E-43F2-BBC0-CC5FFC81203D}">
  <dimension ref="A2:L21"/>
  <sheetViews>
    <sheetView zoomScale="80" zoomScaleNormal="80" workbookViewId="0">
      <selection activeCell="L8" sqref="L8"/>
    </sheetView>
  </sheetViews>
  <sheetFormatPr baseColWidth="10" defaultColWidth="8.796875" defaultRowHeight="15.6"/>
  <cols>
    <col min="1" max="1" width="5.75" bestFit="1" customWidth="1"/>
    <col min="2" max="2" width="28.84765625" bestFit="1" customWidth="1"/>
    <col min="3" max="3" width="11.34765625" bestFit="1" customWidth="1"/>
    <col min="4" max="4" width="10.84765625" bestFit="1" customWidth="1"/>
    <col min="5" max="5" width="7.1484375" bestFit="1" customWidth="1"/>
    <col min="6" max="6" width="13.34765625" bestFit="1" customWidth="1"/>
    <col min="7" max="7" width="4.1484375" bestFit="1" customWidth="1"/>
    <col min="8" max="8" width="9.34765625" bestFit="1" customWidth="1"/>
    <col min="9" max="9" width="11.8984375" bestFit="1" customWidth="1"/>
    <col min="10" max="10" width="5.5" bestFit="1" customWidth="1"/>
  </cols>
  <sheetData>
    <row r="2" spans="1:12" ht="18.3">
      <c r="A2" s="99" t="s">
        <v>161</v>
      </c>
      <c r="B2" s="99" t="s">
        <v>162</v>
      </c>
      <c r="C2" s="99" t="s">
        <v>160</v>
      </c>
      <c r="D2" s="99" t="s">
        <v>159</v>
      </c>
      <c r="E2" s="99" t="s">
        <v>158</v>
      </c>
      <c r="F2" s="99" t="s">
        <v>0</v>
      </c>
      <c r="G2" s="99" t="s">
        <v>336</v>
      </c>
      <c r="H2" s="99" t="s">
        <v>374</v>
      </c>
      <c r="I2" s="99" t="s">
        <v>375</v>
      </c>
      <c r="J2" s="99" t="s">
        <v>376</v>
      </c>
      <c r="K2" s="170" t="s">
        <v>45</v>
      </c>
    </row>
    <row r="3" spans="1:12" ht="18.3">
      <c r="A3" s="33">
        <v>1</v>
      </c>
      <c r="B3" s="33" t="s">
        <v>184</v>
      </c>
      <c r="C3" s="56" t="s">
        <v>50</v>
      </c>
      <c r="D3" s="56" t="s">
        <v>29</v>
      </c>
      <c r="E3" s="55">
        <v>1964</v>
      </c>
      <c r="F3" s="55" t="s">
        <v>66</v>
      </c>
      <c r="G3" s="55" t="s">
        <v>43</v>
      </c>
      <c r="H3" s="55">
        <v>75</v>
      </c>
      <c r="I3" s="33">
        <v>54</v>
      </c>
      <c r="J3" s="33">
        <v>129</v>
      </c>
      <c r="K3" s="171">
        <v>60</v>
      </c>
    </row>
    <row r="4" spans="1:12" ht="18.3">
      <c r="A4" s="33">
        <v>2</v>
      </c>
      <c r="B4" s="33" t="s">
        <v>192</v>
      </c>
      <c r="C4" s="56" t="s">
        <v>255</v>
      </c>
      <c r="D4" s="56" t="s">
        <v>256</v>
      </c>
      <c r="E4" s="55">
        <v>1951</v>
      </c>
      <c r="F4" s="55" t="s">
        <v>221</v>
      </c>
      <c r="G4" s="55" t="s">
        <v>43</v>
      </c>
      <c r="H4" s="55">
        <v>75</v>
      </c>
      <c r="I4" s="33">
        <v>53</v>
      </c>
      <c r="J4" s="33">
        <v>128</v>
      </c>
      <c r="K4" s="171">
        <v>40</v>
      </c>
    </row>
    <row r="5" spans="1:12" ht="18.3">
      <c r="A5" s="33">
        <v>3</v>
      </c>
      <c r="B5" s="33" t="s">
        <v>192</v>
      </c>
      <c r="C5" s="56" t="s">
        <v>280</v>
      </c>
      <c r="D5" s="56" t="s">
        <v>281</v>
      </c>
      <c r="E5" s="55">
        <v>1990</v>
      </c>
      <c r="F5" s="55">
        <v>90</v>
      </c>
      <c r="G5" s="55" t="s">
        <v>246</v>
      </c>
      <c r="H5" s="55">
        <v>71</v>
      </c>
      <c r="I5" s="55">
        <v>55</v>
      </c>
      <c r="J5" s="55">
        <v>126</v>
      </c>
      <c r="K5" s="171">
        <v>20</v>
      </c>
    </row>
    <row r="6" spans="1:12" ht="18.3">
      <c r="A6" s="33">
        <f t="shared" ref="A6:A18" si="0">A5+1</f>
        <v>4</v>
      </c>
      <c r="B6" s="33" t="s">
        <v>261</v>
      </c>
      <c r="C6" s="56" t="s">
        <v>67</v>
      </c>
      <c r="D6" s="56" t="s">
        <v>73</v>
      </c>
      <c r="E6" s="55">
        <v>1963</v>
      </c>
      <c r="F6" s="55">
        <v>90</v>
      </c>
      <c r="G6" s="55" t="s">
        <v>246</v>
      </c>
      <c r="H6" s="55">
        <v>74</v>
      </c>
      <c r="I6" s="55">
        <v>51</v>
      </c>
      <c r="J6" s="55">
        <v>125</v>
      </c>
    </row>
    <row r="7" spans="1:12" ht="18.3">
      <c r="A7" s="33">
        <v>5</v>
      </c>
      <c r="B7" s="33" t="s">
        <v>238</v>
      </c>
      <c r="C7" s="56" t="s">
        <v>116</v>
      </c>
      <c r="D7" s="56" t="s">
        <v>203</v>
      </c>
      <c r="E7" s="55">
        <v>1971</v>
      </c>
      <c r="F7" s="55">
        <v>90</v>
      </c>
      <c r="G7" s="55" t="s">
        <v>246</v>
      </c>
      <c r="H7" s="55">
        <v>70</v>
      </c>
      <c r="I7" s="55">
        <v>55</v>
      </c>
      <c r="J7" s="55">
        <v>125</v>
      </c>
      <c r="K7" s="171">
        <f>SUM(K3:K5)</f>
        <v>120</v>
      </c>
      <c r="L7" t="s">
        <v>11</v>
      </c>
    </row>
    <row r="8" spans="1:12" ht="18.3">
      <c r="A8" s="33">
        <v>6</v>
      </c>
      <c r="B8" s="33" t="s">
        <v>279</v>
      </c>
      <c r="C8" s="56" t="s">
        <v>284</v>
      </c>
      <c r="D8" s="56" t="s">
        <v>32</v>
      </c>
      <c r="E8" s="55">
        <v>1963</v>
      </c>
      <c r="F8" s="55" t="s">
        <v>285</v>
      </c>
      <c r="G8" s="55" t="s">
        <v>16</v>
      </c>
      <c r="H8" s="55">
        <v>69</v>
      </c>
      <c r="I8" s="55">
        <v>55</v>
      </c>
      <c r="J8" s="55">
        <v>124</v>
      </c>
    </row>
    <row r="9" spans="1:12" ht="18.3">
      <c r="A9" s="33">
        <v>7</v>
      </c>
      <c r="B9" s="33" t="s">
        <v>184</v>
      </c>
      <c r="C9" s="56" t="s">
        <v>46</v>
      </c>
      <c r="D9" s="56" t="s">
        <v>28</v>
      </c>
      <c r="E9" s="55">
        <v>1962</v>
      </c>
      <c r="F9" s="55" t="s">
        <v>66</v>
      </c>
      <c r="G9" s="55" t="s">
        <v>43</v>
      </c>
      <c r="H9" s="55">
        <v>70</v>
      </c>
      <c r="I9" s="55">
        <v>52</v>
      </c>
      <c r="J9" s="55">
        <v>122</v>
      </c>
    </row>
    <row r="10" spans="1:12" ht="18.3">
      <c r="A10" s="33">
        <v>8</v>
      </c>
      <c r="B10" s="33" t="s">
        <v>185</v>
      </c>
      <c r="C10" s="56" t="s">
        <v>102</v>
      </c>
      <c r="D10" s="56" t="s">
        <v>20</v>
      </c>
      <c r="E10" s="55">
        <v>1962</v>
      </c>
      <c r="F10" s="55" t="s">
        <v>221</v>
      </c>
      <c r="G10" s="55" t="s">
        <v>43</v>
      </c>
      <c r="H10" s="55">
        <v>74</v>
      </c>
      <c r="I10" s="55">
        <v>48</v>
      </c>
      <c r="J10" s="55">
        <v>122</v>
      </c>
    </row>
    <row r="11" spans="1:12" ht="18.3">
      <c r="A11" s="33">
        <v>9</v>
      </c>
      <c r="B11" s="33" t="s">
        <v>229</v>
      </c>
      <c r="C11" s="56" t="s">
        <v>174</v>
      </c>
      <c r="D11" s="56" t="s">
        <v>175</v>
      </c>
      <c r="E11" s="55">
        <v>1974</v>
      </c>
      <c r="F11" s="55" t="s">
        <v>221</v>
      </c>
      <c r="G11" s="55" t="s">
        <v>43</v>
      </c>
      <c r="H11" s="55">
        <v>72</v>
      </c>
      <c r="I11" s="55">
        <v>50</v>
      </c>
      <c r="J11" s="55">
        <v>122</v>
      </c>
    </row>
    <row r="12" spans="1:12" ht="18.3">
      <c r="A12" s="33">
        <v>10</v>
      </c>
      <c r="B12" s="33" t="s">
        <v>186</v>
      </c>
      <c r="C12" s="56" t="s">
        <v>228</v>
      </c>
      <c r="D12" s="56" t="s">
        <v>222</v>
      </c>
      <c r="E12" s="55">
        <v>1971</v>
      </c>
      <c r="F12" s="55">
        <v>90</v>
      </c>
      <c r="G12" s="55" t="s">
        <v>246</v>
      </c>
      <c r="H12" s="55">
        <v>71</v>
      </c>
      <c r="I12" s="55">
        <v>50</v>
      </c>
      <c r="J12" s="55">
        <v>121</v>
      </c>
    </row>
    <row r="13" spans="1:12" ht="18.3">
      <c r="A13" s="33">
        <v>11</v>
      </c>
      <c r="B13" s="33" t="s">
        <v>326</v>
      </c>
      <c r="C13" s="56" t="s">
        <v>211</v>
      </c>
      <c r="D13" s="56" t="s">
        <v>212</v>
      </c>
      <c r="E13" s="55">
        <v>1972</v>
      </c>
      <c r="F13" s="55" t="s">
        <v>66</v>
      </c>
      <c r="G13" s="55" t="s">
        <v>43</v>
      </c>
      <c r="H13" s="55">
        <v>67</v>
      </c>
      <c r="I13" s="55">
        <v>54</v>
      </c>
      <c r="J13" s="55">
        <v>121</v>
      </c>
    </row>
    <row r="14" spans="1:12" ht="18.3">
      <c r="A14" s="33">
        <v>12</v>
      </c>
      <c r="B14" s="33" t="s">
        <v>192</v>
      </c>
      <c r="C14" s="56" t="s">
        <v>90</v>
      </c>
      <c r="D14" s="56" t="s">
        <v>91</v>
      </c>
      <c r="E14" s="55">
        <v>1983</v>
      </c>
      <c r="F14" s="55">
        <v>90</v>
      </c>
      <c r="G14" s="55" t="s">
        <v>246</v>
      </c>
      <c r="H14" s="55">
        <v>69</v>
      </c>
      <c r="I14" s="55">
        <v>52</v>
      </c>
      <c r="J14" s="55">
        <v>121</v>
      </c>
    </row>
    <row r="15" spans="1:12" ht="18.3">
      <c r="A15" s="33">
        <v>13</v>
      </c>
      <c r="B15" s="33" t="s">
        <v>186</v>
      </c>
      <c r="C15" s="56" t="s">
        <v>47</v>
      </c>
      <c r="D15" s="56" t="s">
        <v>32</v>
      </c>
      <c r="E15" s="55">
        <v>1967</v>
      </c>
      <c r="F15" s="55">
        <v>90</v>
      </c>
      <c r="G15" s="55" t="s">
        <v>246</v>
      </c>
      <c r="H15" s="55">
        <v>70</v>
      </c>
      <c r="I15" s="55">
        <v>50</v>
      </c>
      <c r="J15" s="55">
        <v>120</v>
      </c>
    </row>
    <row r="16" spans="1:12" ht="18.3">
      <c r="A16" s="33">
        <v>14</v>
      </c>
      <c r="B16" s="33" t="s">
        <v>238</v>
      </c>
      <c r="C16" s="56" t="s">
        <v>239</v>
      </c>
      <c r="D16" s="56" t="s">
        <v>203</v>
      </c>
      <c r="E16" s="55">
        <v>1992</v>
      </c>
      <c r="F16" s="55">
        <v>90</v>
      </c>
      <c r="G16" s="55" t="s">
        <v>246</v>
      </c>
      <c r="H16" s="55">
        <v>68</v>
      </c>
      <c r="I16" s="55">
        <v>52</v>
      </c>
      <c r="J16" s="55">
        <v>120</v>
      </c>
    </row>
    <row r="17" spans="1:10" ht="18.3">
      <c r="A17" s="33">
        <v>15</v>
      </c>
      <c r="B17" s="33" t="s">
        <v>217</v>
      </c>
      <c r="C17" s="56" t="s">
        <v>60</v>
      </c>
      <c r="D17" s="56" t="s">
        <v>32</v>
      </c>
      <c r="E17" s="55">
        <v>1954</v>
      </c>
      <c r="F17" s="55" t="s">
        <v>66</v>
      </c>
      <c r="G17" s="55" t="s">
        <v>43</v>
      </c>
      <c r="H17" s="55">
        <v>67</v>
      </c>
      <c r="I17" s="55">
        <v>52</v>
      </c>
      <c r="J17" s="55">
        <v>119</v>
      </c>
    </row>
    <row r="18" spans="1:10" ht="18.3">
      <c r="A18" s="33">
        <f t="shared" si="0"/>
        <v>16</v>
      </c>
      <c r="B18" s="33" t="s">
        <v>188</v>
      </c>
      <c r="C18" s="56" t="s">
        <v>53</v>
      </c>
      <c r="D18" s="56" t="s">
        <v>262</v>
      </c>
      <c r="E18" s="55">
        <v>2005</v>
      </c>
      <c r="F18" s="55">
        <v>90</v>
      </c>
      <c r="G18" s="55" t="s">
        <v>246</v>
      </c>
      <c r="H18" s="55">
        <v>73</v>
      </c>
      <c r="I18" s="55">
        <v>46</v>
      </c>
      <c r="J18" s="55">
        <v>119</v>
      </c>
    </row>
    <row r="19" spans="1:10" ht="18.3">
      <c r="A19" s="33">
        <v>17</v>
      </c>
      <c r="B19" s="33" t="s">
        <v>192</v>
      </c>
      <c r="C19" s="56" t="s">
        <v>135</v>
      </c>
      <c r="D19" s="56" t="s">
        <v>136</v>
      </c>
      <c r="E19" s="55">
        <v>1966</v>
      </c>
      <c r="F19" s="55" t="s">
        <v>221</v>
      </c>
      <c r="G19" s="55" t="s">
        <v>43</v>
      </c>
      <c r="H19" s="55">
        <v>66</v>
      </c>
      <c r="I19" s="55">
        <v>52</v>
      </c>
      <c r="J19" s="55">
        <v>118</v>
      </c>
    </row>
    <row r="20" spans="1:10" ht="18.3">
      <c r="A20" s="33">
        <v>18</v>
      </c>
      <c r="B20" s="33" t="s">
        <v>217</v>
      </c>
      <c r="C20" s="56" t="s">
        <v>39</v>
      </c>
      <c r="D20" s="56" t="s">
        <v>218</v>
      </c>
      <c r="E20" s="55">
        <v>1990</v>
      </c>
      <c r="F20" s="55">
        <v>90</v>
      </c>
      <c r="G20" s="55" t="s">
        <v>246</v>
      </c>
      <c r="H20" s="55">
        <v>66</v>
      </c>
      <c r="I20" s="55">
        <v>52</v>
      </c>
      <c r="J20" s="55">
        <v>118</v>
      </c>
    </row>
    <row r="21" spans="1:10" ht="18.3">
      <c r="A21" s="33">
        <v>19</v>
      </c>
      <c r="B21" s="33" t="s">
        <v>306</v>
      </c>
      <c r="C21" s="56" t="s">
        <v>312</v>
      </c>
      <c r="D21" s="56" t="s">
        <v>313</v>
      </c>
      <c r="E21" s="55">
        <v>2009</v>
      </c>
      <c r="F21" s="55">
        <v>90</v>
      </c>
      <c r="G21" s="55" t="s">
        <v>246</v>
      </c>
      <c r="H21" s="55">
        <v>71</v>
      </c>
      <c r="I21" s="55">
        <v>47</v>
      </c>
      <c r="J21" s="55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EA18-E01B-4E8C-8571-19B714E0EF5A}">
  <sheetPr>
    <tabColor rgb="FF92D050"/>
  </sheetPr>
  <dimension ref="A1:L7"/>
  <sheetViews>
    <sheetView zoomScale="60" zoomScaleNormal="60" workbookViewId="0">
      <selection activeCell="C21" sqref="C21"/>
    </sheetView>
  </sheetViews>
  <sheetFormatPr baseColWidth="10" defaultColWidth="9" defaultRowHeight="15"/>
  <cols>
    <col min="1" max="1" width="9" style="178"/>
    <col min="2" max="2" width="29.09765625" style="115" bestFit="1" customWidth="1"/>
    <col min="3" max="3" width="11.34765625" style="108" bestFit="1" customWidth="1"/>
    <col min="4" max="4" width="12" style="108" bestFit="1" customWidth="1"/>
    <col min="5" max="5" width="7.09765625" style="108" bestFit="1" customWidth="1"/>
    <col min="6" max="6" width="18.09765625" style="108" customWidth="1"/>
    <col min="7" max="7" width="13.75" style="116" customWidth="1"/>
    <col min="8" max="8" width="14.84765625" style="108" customWidth="1"/>
    <col min="9" max="9" width="15.5" style="108" customWidth="1"/>
    <col min="10" max="10" width="12" style="116" hidden="1" customWidth="1"/>
    <col min="11" max="16384" width="9" style="108"/>
  </cols>
  <sheetData>
    <row r="1" spans="1:12">
      <c r="A1" s="120" t="s">
        <v>161</v>
      </c>
      <c r="B1" s="120" t="s">
        <v>162</v>
      </c>
      <c r="C1" s="121" t="s">
        <v>160</v>
      </c>
      <c r="D1" s="121" t="s">
        <v>159</v>
      </c>
      <c r="E1" s="121" t="s">
        <v>158</v>
      </c>
      <c r="F1" s="121" t="s">
        <v>0</v>
      </c>
      <c r="G1" s="122" t="s">
        <v>245</v>
      </c>
      <c r="H1" s="177" t="s">
        <v>374</v>
      </c>
      <c r="I1" s="135" t="s">
        <v>375</v>
      </c>
      <c r="J1" s="124" t="s">
        <v>249</v>
      </c>
      <c r="K1" s="108" t="s">
        <v>380</v>
      </c>
      <c r="L1" s="172" t="s">
        <v>45</v>
      </c>
    </row>
    <row r="2" spans="1:12">
      <c r="A2" s="178">
        <v>1</v>
      </c>
      <c r="B2" s="115" t="s">
        <v>327</v>
      </c>
      <c r="C2" s="108" t="s">
        <v>86</v>
      </c>
      <c r="D2" s="108" t="s">
        <v>283</v>
      </c>
      <c r="E2" s="108">
        <v>1971</v>
      </c>
      <c r="F2" s="108" t="s">
        <v>224</v>
      </c>
      <c r="G2" s="116" t="s">
        <v>16</v>
      </c>
      <c r="H2" s="108">
        <v>76</v>
      </c>
      <c r="I2" s="108">
        <v>60</v>
      </c>
      <c r="J2" s="116" t="s">
        <v>324</v>
      </c>
      <c r="K2" s="108">
        <f t="shared" ref="K2:K7" si="0">SUM(H2:J2)</f>
        <v>136</v>
      </c>
      <c r="L2" s="172">
        <v>60</v>
      </c>
    </row>
    <row r="3" spans="1:12">
      <c r="A3" s="178">
        <v>2</v>
      </c>
      <c r="B3" s="115" t="s">
        <v>327</v>
      </c>
      <c r="C3" s="108" t="s">
        <v>55</v>
      </c>
      <c r="D3" s="108" t="s">
        <v>12</v>
      </c>
      <c r="E3" s="108">
        <v>1990</v>
      </c>
      <c r="F3" s="108" t="s">
        <v>224</v>
      </c>
      <c r="G3" s="116" t="s">
        <v>16</v>
      </c>
      <c r="H3" s="108">
        <v>77</v>
      </c>
      <c r="I3" s="108">
        <v>57</v>
      </c>
      <c r="J3" s="116" t="s">
        <v>254</v>
      </c>
      <c r="K3" s="108">
        <f t="shared" si="0"/>
        <v>134</v>
      </c>
      <c r="L3" s="172">
        <v>40</v>
      </c>
    </row>
    <row r="4" spans="1:12">
      <c r="A4" s="178">
        <v>3</v>
      </c>
      <c r="B4" s="115" t="s">
        <v>327</v>
      </c>
      <c r="C4" s="108" t="s">
        <v>92</v>
      </c>
      <c r="D4" s="108" t="s">
        <v>14</v>
      </c>
      <c r="E4" s="108">
        <v>1991</v>
      </c>
      <c r="F4" s="108" t="s">
        <v>224</v>
      </c>
      <c r="G4" s="116" t="s">
        <v>16</v>
      </c>
      <c r="H4" s="108">
        <v>76</v>
      </c>
      <c r="I4" s="108">
        <v>57</v>
      </c>
      <c r="J4" s="116" t="s">
        <v>254</v>
      </c>
      <c r="K4" s="108">
        <f t="shared" si="0"/>
        <v>133</v>
      </c>
      <c r="L4" s="172">
        <v>20</v>
      </c>
    </row>
    <row r="5" spans="1:12">
      <c r="A5" s="178">
        <v>4</v>
      </c>
      <c r="B5" s="115" t="s">
        <v>327</v>
      </c>
      <c r="C5" s="108" t="s">
        <v>56</v>
      </c>
      <c r="D5" s="108" t="s">
        <v>15</v>
      </c>
      <c r="E5" s="108">
        <v>1962</v>
      </c>
      <c r="F5" s="108" t="s">
        <v>224</v>
      </c>
      <c r="G5" s="116" t="s">
        <v>16</v>
      </c>
      <c r="H5" s="108">
        <v>75</v>
      </c>
      <c r="I5" s="108">
        <v>57</v>
      </c>
      <c r="J5" s="116" t="s">
        <v>254</v>
      </c>
      <c r="K5" s="108">
        <f t="shared" si="0"/>
        <v>132</v>
      </c>
    </row>
    <row r="6" spans="1:12">
      <c r="A6" s="178">
        <v>5</v>
      </c>
      <c r="B6" s="115" t="s">
        <v>279</v>
      </c>
      <c r="C6" s="108" t="s">
        <v>284</v>
      </c>
      <c r="D6" s="108" t="s">
        <v>32</v>
      </c>
      <c r="E6" s="108">
        <v>1963</v>
      </c>
      <c r="F6" s="108" t="s">
        <v>285</v>
      </c>
      <c r="G6" s="116" t="s">
        <v>16</v>
      </c>
      <c r="H6" s="108">
        <v>69</v>
      </c>
      <c r="I6" s="108">
        <v>55</v>
      </c>
      <c r="J6" s="116">
        <v>8</v>
      </c>
      <c r="K6" s="108">
        <f t="shared" si="0"/>
        <v>132</v>
      </c>
      <c r="L6" s="108">
        <f>SUM(L2:L4)</f>
        <v>120</v>
      </c>
    </row>
    <row r="7" spans="1:12">
      <c r="B7" s="115" t="s">
        <v>325</v>
      </c>
      <c r="C7" s="108" t="s">
        <v>93</v>
      </c>
      <c r="D7" s="108" t="s">
        <v>18</v>
      </c>
      <c r="E7" s="108">
        <v>1967</v>
      </c>
      <c r="F7" s="108" t="s">
        <v>224</v>
      </c>
      <c r="G7" s="116" t="s">
        <v>16</v>
      </c>
      <c r="H7" s="108">
        <v>62</v>
      </c>
      <c r="I7" s="108">
        <v>50</v>
      </c>
      <c r="K7" s="108">
        <f t="shared" si="0"/>
        <v>112</v>
      </c>
    </row>
  </sheetData>
  <autoFilter ref="B1:J7" xr:uid="{48A9A001-811A-4633-B789-C8F7248052E7}"/>
  <sortState xmlns:xlrd2="http://schemas.microsoft.com/office/spreadsheetml/2017/richdata2" ref="B2:K7">
    <sortCondition descending="1" ref="K2:K7"/>
    <sortCondition ref="E2:E7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026E-3A9D-4D79-AF14-0C2CC10C1E40}">
  <sheetPr>
    <tabColor rgb="FF92D050"/>
  </sheetPr>
  <dimension ref="A1:R27"/>
  <sheetViews>
    <sheetView zoomScale="70" zoomScaleNormal="70" workbookViewId="0">
      <selection sqref="A1:R6"/>
    </sheetView>
  </sheetViews>
  <sheetFormatPr baseColWidth="10" defaultColWidth="9" defaultRowHeight="15"/>
  <cols>
    <col min="1" max="1" width="9" style="178"/>
    <col min="2" max="2" width="29.09765625" style="115" bestFit="1" customWidth="1"/>
    <col min="3" max="3" width="11.84765625" style="127" hidden="1" customWidth="1"/>
    <col min="4" max="4" width="13.1484375" style="108" bestFit="1" customWidth="1"/>
    <col min="5" max="5" width="16.25" style="108" bestFit="1" customWidth="1"/>
    <col min="6" max="6" width="10.84765625" style="108" bestFit="1" customWidth="1"/>
    <col min="7" max="7" width="17.6484375" style="108" bestFit="1" customWidth="1"/>
    <col min="8" max="8" width="8.1484375" style="116" bestFit="1" customWidth="1"/>
    <col min="9" max="10" width="8.1484375" style="108" hidden="1" customWidth="1"/>
    <col min="11" max="11" width="11" style="108" bestFit="1" customWidth="1"/>
    <col min="12" max="12" width="6.59765625" style="108" hidden="1" customWidth="1"/>
    <col min="13" max="13" width="9.8984375" style="116" hidden="1" customWidth="1"/>
    <col min="14" max="14" width="12.09765625" style="108" bestFit="1" customWidth="1"/>
    <col min="15" max="15" width="7.6484375" style="108" hidden="1" customWidth="1"/>
    <col min="16" max="16" width="8.8984375" style="108" hidden="1" customWidth="1"/>
    <col min="17" max="16384" width="9" style="108"/>
  </cols>
  <sheetData>
    <row r="1" spans="1:18">
      <c r="A1" s="120" t="s">
        <v>161</v>
      </c>
      <c r="B1" s="120" t="s">
        <v>162</v>
      </c>
      <c r="C1" s="120" t="s">
        <v>337</v>
      </c>
      <c r="D1" s="121" t="s">
        <v>160</v>
      </c>
      <c r="E1" s="121" t="s">
        <v>159</v>
      </c>
      <c r="F1" s="121" t="s">
        <v>158</v>
      </c>
      <c r="G1" s="121" t="s">
        <v>0</v>
      </c>
      <c r="H1" s="122" t="s">
        <v>336</v>
      </c>
      <c r="I1" s="121" t="s">
        <v>344</v>
      </c>
      <c r="J1" s="121" t="s">
        <v>345</v>
      </c>
      <c r="K1" s="135" t="s">
        <v>374</v>
      </c>
      <c r="L1" s="108" t="s">
        <v>338</v>
      </c>
      <c r="M1" s="124" t="s">
        <v>332</v>
      </c>
      <c r="N1" s="135" t="s">
        <v>375</v>
      </c>
      <c r="O1" s="108" t="s">
        <v>339</v>
      </c>
      <c r="P1" s="124" t="s">
        <v>333</v>
      </c>
      <c r="Q1" s="137" t="s">
        <v>376</v>
      </c>
      <c r="R1" s="172" t="s">
        <v>45</v>
      </c>
    </row>
    <row r="2" spans="1:18">
      <c r="A2" s="178">
        <v>1</v>
      </c>
      <c r="B2" s="115" t="s">
        <v>184</v>
      </c>
      <c r="C2" s="127" t="s">
        <v>244</v>
      </c>
      <c r="D2" s="174" t="s">
        <v>50</v>
      </c>
      <c r="E2" s="174" t="s">
        <v>29</v>
      </c>
      <c r="F2" s="174">
        <v>1964</v>
      </c>
      <c r="G2" s="108" t="s">
        <v>66</v>
      </c>
      <c r="H2" s="116" t="s">
        <v>43</v>
      </c>
      <c r="I2" s="108">
        <v>5</v>
      </c>
      <c r="J2" s="108">
        <v>5</v>
      </c>
      <c r="K2" s="137">
        <v>75</v>
      </c>
      <c r="L2" s="137">
        <v>20</v>
      </c>
      <c r="M2" s="176">
        <v>10</v>
      </c>
      <c r="N2" s="137">
        <v>54</v>
      </c>
      <c r="O2" s="137">
        <v>18</v>
      </c>
      <c r="P2" s="137">
        <v>8</v>
      </c>
      <c r="Q2" s="137">
        <f t="shared" ref="Q2:Q27" si="0">K2+N2</f>
        <v>129</v>
      </c>
      <c r="R2" s="172">
        <v>60</v>
      </c>
    </row>
    <row r="3" spans="1:18">
      <c r="A3" s="178">
        <v>2</v>
      </c>
      <c r="B3" s="115" t="s">
        <v>192</v>
      </c>
      <c r="C3" s="127" t="s">
        <v>243</v>
      </c>
      <c r="D3" s="108" t="s">
        <v>255</v>
      </c>
      <c r="E3" s="108" t="s">
        <v>256</v>
      </c>
      <c r="F3" s="108">
        <v>1951</v>
      </c>
      <c r="G3" s="108" t="s">
        <v>221</v>
      </c>
      <c r="H3" s="116" t="s">
        <v>43</v>
      </c>
      <c r="I3" s="108">
        <v>5</v>
      </c>
      <c r="J3" s="108">
        <v>5</v>
      </c>
      <c r="K3" s="137">
        <v>75</v>
      </c>
      <c r="L3" s="137">
        <v>20</v>
      </c>
      <c r="M3" s="176">
        <v>10</v>
      </c>
      <c r="N3" s="137">
        <v>53</v>
      </c>
      <c r="O3" s="137">
        <v>18</v>
      </c>
      <c r="P3" s="137">
        <v>5</v>
      </c>
      <c r="Q3" s="137">
        <f t="shared" si="0"/>
        <v>128</v>
      </c>
      <c r="R3" s="172">
        <v>40</v>
      </c>
    </row>
    <row r="4" spans="1:18">
      <c r="A4" s="178">
        <v>3</v>
      </c>
      <c r="B4" s="115" t="s">
        <v>184</v>
      </c>
      <c r="C4" s="127" t="s">
        <v>244</v>
      </c>
      <c r="D4" s="174" t="s">
        <v>46</v>
      </c>
      <c r="E4" s="174" t="s">
        <v>28</v>
      </c>
      <c r="F4" s="174">
        <v>1962</v>
      </c>
      <c r="G4" s="108" t="s">
        <v>66</v>
      </c>
      <c r="H4" s="116" t="s">
        <v>43</v>
      </c>
      <c r="I4" s="108">
        <v>5</v>
      </c>
      <c r="J4" s="108">
        <v>5</v>
      </c>
      <c r="K4" s="137">
        <v>70</v>
      </c>
      <c r="L4" s="137">
        <v>20</v>
      </c>
      <c r="M4" s="176">
        <v>10</v>
      </c>
      <c r="N4" s="137">
        <v>52</v>
      </c>
      <c r="O4" s="137">
        <v>18</v>
      </c>
      <c r="P4" s="137"/>
      <c r="Q4" s="137">
        <f t="shared" si="0"/>
        <v>122</v>
      </c>
      <c r="R4" s="172">
        <v>20</v>
      </c>
    </row>
    <row r="5" spans="1:18">
      <c r="A5" s="178">
        <v>4</v>
      </c>
      <c r="B5" s="115" t="s">
        <v>185</v>
      </c>
      <c r="C5" s="127" t="s">
        <v>244</v>
      </c>
      <c r="D5" s="108" t="s">
        <v>102</v>
      </c>
      <c r="E5" s="108" t="s">
        <v>20</v>
      </c>
      <c r="F5" s="108">
        <v>1962</v>
      </c>
      <c r="G5" s="108" t="s">
        <v>221</v>
      </c>
      <c r="H5" s="116" t="s">
        <v>43</v>
      </c>
      <c r="I5" s="108">
        <v>5</v>
      </c>
      <c r="J5" s="108">
        <v>5</v>
      </c>
      <c r="K5" s="108">
        <v>74</v>
      </c>
      <c r="L5" s="108">
        <v>20</v>
      </c>
      <c r="M5" s="116">
        <v>10</v>
      </c>
      <c r="N5" s="108">
        <v>48</v>
      </c>
      <c r="O5" s="108">
        <v>18</v>
      </c>
      <c r="Q5" s="108">
        <f t="shared" si="0"/>
        <v>122</v>
      </c>
    </row>
    <row r="6" spans="1:18">
      <c r="A6" s="178">
        <v>5</v>
      </c>
      <c r="B6" s="115" t="s">
        <v>229</v>
      </c>
      <c r="C6" s="127" t="s">
        <v>243</v>
      </c>
      <c r="D6" s="108" t="s">
        <v>174</v>
      </c>
      <c r="E6" s="108" t="s">
        <v>175</v>
      </c>
      <c r="F6" s="108">
        <v>1974</v>
      </c>
      <c r="G6" s="108" t="s">
        <v>221</v>
      </c>
      <c r="H6" s="116" t="s">
        <v>43</v>
      </c>
      <c r="I6" s="108">
        <v>5</v>
      </c>
      <c r="J6" s="108">
        <v>5</v>
      </c>
      <c r="K6" s="108">
        <v>72</v>
      </c>
      <c r="L6" s="108">
        <v>20</v>
      </c>
      <c r="M6" s="116">
        <v>10</v>
      </c>
      <c r="N6" s="108">
        <v>50</v>
      </c>
      <c r="O6" s="108">
        <v>18</v>
      </c>
      <c r="Q6" s="108">
        <f t="shared" si="0"/>
        <v>122</v>
      </c>
      <c r="R6" s="108">
        <f>SUM(R2:R4)</f>
        <v>120</v>
      </c>
    </row>
    <row r="7" spans="1:18">
      <c r="B7" s="115" t="s">
        <v>326</v>
      </c>
      <c r="C7" s="127" t="s">
        <v>243</v>
      </c>
      <c r="D7" s="108" t="s">
        <v>211</v>
      </c>
      <c r="E7" s="108" t="s">
        <v>212</v>
      </c>
      <c r="F7" s="108">
        <v>1972</v>
      </c>
      <c r="G7" s="108" t="s">
        <v>66</v>
      </c>
      <c r="H7" s="116" t="s">
        <v>43</v>
      </c>
      <c r="I7" s="108">
        <v>5</v>
      </c>
      <c r="J7" s="108">
        <v>5</v>
      </c>
      <c r="K7" s="108">
        <v>67</v>
      </c>
      <c r="L7" s="108">
        <v>20</v>
      </c>
      <c r="M7" s="116">
        <v>10</v>
      </c>
      <c r="N7" s="108">
        <v>54</v>
      </c>
      <c r="O7" s="108">
        <v>18</v>
      </c>
      <c r="P7" s="108">
        <v>8</v>
      </c>
      <c r="Q7" s="108">
        <f t="shared" si="0"/>
        <v>121</v>
      </c>
    </row>
    <row r="8" spans="1:18">
      <c r="B8" s="115" t="s">
        <v>217</v>
      </c>
      <c r="C8" s="127" t="s">
        <v>243</v>
      </c>
      <c r="D8" s="108" t="s">
        <v>60</v>
      </c>
      <c r="E8" s="108" t="s">
        <v>32</v>
      </c>
      <c r="F8" s="108">
        <v>1954</v>
      </c>
      <c r="G8" s="108" t="s">
        <v>66</v>
      </c>
      <c r="H8" s="116" t="s">
        <v>43</v>
      </c>
      <c r="I8" s="108">
        <v>5</v>
      </c>
      <c r="J8" s="108">
        <v>5</v>
      </c>
      <c r="K8" s="108">
        <v>67</v>
      </c>
      <c r="L8" s="108">
        <v>20</v>
      </c>
      <c r="M8" s="116">
        <v>10</v>
      </c>
      <c r="N8" s="108">
        <v>52</v>
      </c>
      <c r="O8" s="108">
        <v>18</v>
      </c>
      <c r="Q8" s="108">
        <f t="shared" si="0"/>
        <v>119</v>
      </c>
    </row>
    <row r="9" spans="1:18">
      <c r="B9" s="115" t="s">
        <v>192</v>
      </c>
      <c r="C9" s="127" t="s">
        <v>243</v>
      </c>
      <c r="D9" s="108" t="s">
        <v>135</v>
      </c>
      <c r="E9" s="108" t="s">
        <v>136</v>
      </c>
      <c r="F9" s="108">
        <v>1966</v>
      </c>
      <c r="G9" s="108" t="s">
        <v>221</v>
      </c>
      <c r="H9" s="116" t="s">
        <v>43</v>
      </c>
      <c r="I9" s="108">
        <v>5</v>
      </c>
      <c r="J9" s="108">
        <v>5</v>
      </c>
      <c r="K9" s="108">
        <v>66</v>
      </c>
      <c r="L9" s="108">
        <v>20</v>
      </c>
      <c r="M9" s="116">
        <v>10</v>
      </c>
      <c r="N9" s="108">
        <v>52</v>
      </c>
      <c r="O9" s="108">
        <v>18</v>
      </c>
      <c r="Q9" s="108">
        <f t="shared" si="0"/>
        <v>118</v>
      </c>
    </row>
    <row r="10" spans="1:18">
      <c r="B10" s="115" t="s">
        <v>185</v>
      </c>
      <c r="C10" s="127" t="s">
        <v>244</v>
      </c>
      <c r="D10" s="108" t="s">
        <v>100</v>
      </c>
      <c r="E10" s="108" t="s">
        <v>103</v>
      </c>
      <c r="F10" s="108">
        <v>1977</v>
      </c>
      <c r="G10" s="108" t="s">
        <v>221</v>
      </c>
      <c r="H10" s="116" t="s">
        <v>43</v>
      </c>
      <c r="I10" s="108">
        <v>5</v>
      </c>
      <c r="J10" s="108">
        <v>5</v>
      </c>
      <c r="K10" s="108">
        <v>67</v>
      </c>
      <c r="L10" s="108">
        <v>20</v>
      </c>
      <c r="N10" s="108">
        <v>50</v>
      </c>
      <c r="O10" s="108">
        <v>18</v>
      </c>
      <c r="Q10" s="108">
        <f t="shared" si="0"/>
        <v>117</v>
      </c>
    </row>
    <row r="11" spans="1:18">
      <c r="B11" s="115" t="s">
        <v>184</v>
      </c>
      <c r="C11" s="127" t="s">
        <v>244</v>
      </c>
      <c r="D11" s="108" t="s">
        <v>92</v>
      </c>
      <c r="E11" s="108" t="s">
        <v>27</v>
      </c>
      <c r="F11" s="108">
        <v>1967</v>
      </c>
      <c r="G11" s="108" t="s">
        <v>66</v>
      </c>
      <c r="H11" s="116" t="s">
        <v>43</v>
      </c>
      <c r="I11" s="108">
        <v>5</v>
      </c>
      <c r="J11" s="108">
        <v>5</v>
      </c>
      <c r="K11" s="108">
        <v>67</v>
      </c>
      <c r="L11" s="108">
        <v>20</v>
      </c>
      <c r="N11" s="108">
        <v>49</v>
      </c>
      <c r="O11" s="108">
        <v>18</v>
      </c>
      <c r="Q11" s="108">
        <f t="shared" si="0"/>
        <v>116</v>
      </c>
    </row>
    <row r="12" spans="1:18">
      <c r="B12" s="115" t="s">
        <v>185</v>
      </c>
      <c r="C12" s="127" t="s">
        <v>244</v>
      </c>
      <c r="D12" s="108" t="s">
        <v>213</v>
      </c>
      <c r="E12" s="108" t="s">
        <v>214</v>
      </c>
      <c r="F12" s="108">
        <v>1988</v>
      </c>
      <c r="G12" s="108" t="s">
        <v>66</v>
      </c>
      <c r="H12" s="116" t="s">
        <v>43</v>
      </c>
      <c r="I12" s="108">
        <v>5</v>
      </c>
      <c r="J12" s="108">
        <v>5</v>
      </c>
      <c r="K12" s="108">
        <v>65</v>
      </c>
      <c r="L12" s="108">
        <v>20</v>
      </c>
      <c r="N12" s="108">
        <v>51</v>
      </c>
      <c r="O12" s="108">
        <v>18</v>
      </c>
      <c r="Q12" s="108">
        <f t="shared" si="0"/>
        <v>116</v>
      </c>
    </row>
    <row r="13" spans="1:18">
      <c r="B13" s="115" t="s">
        <v>241</v>
      </c>
      <c r="D13" s="108" t="s">
        <v>129</v>
      </c>
      <c r="E13" s="108" t="s">
        <v>98</v>
      </c>
      <c r="F13" s="108">
        <v>1956</v>
      </c>
      <c r="G13" s="108" t="s">
        <v>66</v>
      </c>
      <c r="H13" s="116" t="s">
        <v>43</v>
      </c>
      <c r="I13" s="108">
        <v>5</v>
      </c>
      <c r="J13" s="108">
        <v>5</v>
      </c>
      <c r="K13" s="108">
        <v>68</v>
      </c>
      <c r="L13" s="108">
        <v>20</v>
      </c>
      <c r="N13" s="108">
        <v>47</v>
      </c>
      <c r="O13" s="108">
        <v>18</v>
      </c>
      <c r="Q13" s="108">
        <f t="shared" si="0"/>
        <v>115</v>
      </c>
    </row>
    <row r="14" spans="1:18">
      <c r="B14" s="115" t="s">
        <v>241</v>
      </c>
      <c r="D14" s="108" t="s">
        <v>258</v>
      </c>
      <c r="E14" s="108" t="s">
        <v>218</v>
      </c>
      <c r="F14" s="108">
        <v>1979</v>
      </c>
      <c r="G14" s="108" t="s">
        <v>221</v>
      </c>
      <c r="H14" s="116" t="s">
        <v>43</v>
      </c>
      <c r="I14" s="108">
        <v>5</v>
      </c>
      <c r="J14" s="108">
        <v>5</v>
      </c>
      <c r="K14" s="108">
        <v>64</v>
      </c>
      <c r="L14" s="108">
        <v>20</v>
      </c>
      <c r="N14" s="108">
        <v>51</v>
      </c>
      <c r="O14" s="108">
        <v>18</v>
      </c>
      <c r="Q14" s="108">
        <f t="shared" si="0"/>
        <v>115</v>
      </c>
    </row>
    <row r="15" spans="1:18">
      <c r="B15" s="115" t="s">
        <v>184</v>
      </c>
      <c r="C15" s="127" t="s">
        <v>244</v>
      </c>
      <c r="D15" s="108" t="s">
        <v>97</v>
      </c>
      <c r="E15" s="108" t="s">
        <v>26</v>
      </c>
      <c r="F15" s="108">
        <v>1966</v>
      </c>
      <c r="G15" s="108" t="s">
        <v>66</v>
      </c>
      <c r="H15" s="116" t="s">
        <v>43</v>
      </c>
      <c r="I15" s="108">
        <v>5</v>
      </c>
      <c r="J15" s="108">
        <v>5</v>
      </c>
      <c r="K15" s="108">
        <v>69</v>
      </c>
      <c r="L15" s="108">
        <v>20</v>
      </c>
      <c r="M15" s="116">
        <v>10</v>
      </c>
      <c r="N15" s="108">
        <v>43</v>
      </c>
      <c r="O15" s="108">
        <v>18</v>
      </c>
      <c r="Q15" s="108">
        <f t="shared" si="0"/>
        <v>112</v>
      </c>
    </row>
    <row r="16" spans="1:18">
      <c r="B16" s="115" t="s">
        <v>188</v>
      </c>
      <c r="C16" s="127" t="s">
        <v>244</v>
      </c>
      <c r="D16" s="108" t="s">
        <v>99</v>
      </c>
      <c r="E16" s="108" t="s">
        <v>37</v>
      </c>
      <c r="F16" s="108">
        <v>1964</v>
      </c>
      <c r="G16" s="108" t="s">
        <v>66</v>
      </c>
      <c r="H16" s="116" t="s">
        <v>43</v>
      </c>
      <c r="I16" s="108">
        <v>5</v>
      </c>
      <c r="J16" s="108">
        <v>5</v>
      </c>
      <c r="K16" s="108">
        <v>58</v>
      </c>
      <c r="L16" s="108">
        <v>20</v>
      </c>
      <c r="N16" s="108">
        <v>52</v>
      </c>
      <c r="O16" s="108">
        <v>18</v>
      </c>
      <c r="Q16" s="108">
        <f t="shared" si="0"/>
        <v>110</v>
      </c>
    </row>
    <row r="17" spans="2:17">
      <c r="B17" s="115" t="s">
        <v>188</v>
      </c>
      <c r="C17" s="127" t="s">
        <v>244</v>
      </c>
      <c r="D17" s="108" t="s">
        <v>55</v>
      </c>
      <c r="E17" s="108" t="s">
        <v>19</v>
      </c>
      <c r="F17" s="108">
        <v>1964</v>
      </c>
      <c r="G17" s="108" t="s">
        <v>66</v>
      </c>
      <c r="H17" s="116" t="s">
        <v>43</v>
      </c>
      <c r="I17" s="108">
        <v>5</v>
      </c>
      <c r="J17" s="108">
        <v>5</v>
      </c>
      <c r="K17" s="108">
        <v>65</v>
      </c>
      <c r="L17" s="108">
        <v>20</v>
      </c>
      <c r="N17" s="108">
        <v>44</v>
      </c>
      <c r="O17" s="108">
        <v>18</v>
      </c>
      <c r="Q17" s="108">
        <f t="shared" si="0"/>
        <v>109</v>
      </c>
    </row>
    <row r="18" spans="2:17">
      <c r="B18" s="115" t="s">
        <v>241</v>
      </c>
      <c r="D18" s="108" t="s">
        <v>302</v>
      </c>
      <c r="E18" s="108" t="s">
        <v>300</v>
      </c>
      <c r="F18" s="108">
        <v>1948</v>
      </c>
      <c r="G18" s="108" t="s">
        <v>66</v>
      </c>
      <c r="H18" s="116" t="s">
        <v>43</v>
      </c>
      <c r="I18" s="108">
        <v>5</v>
      </c>
      <c r="J18" s="108">
        <v>5</v>
      </c>
      <c r="K18" s="108">
        <v>60</v>
      </c>
      <c r="L18" s="108">
        <v>20</v>
      </c>
      <c r="N18" s="108">
        <v>48</v>
      </c>
      <c r="O18" s="108">
        <v>18</v>
      </c>
      <c r="Q18" s="108">
        <f t="shared" si="0"/>
        <v>108</v>
      </c>
    </row>
    <row r="19" spans="2:17">
      <c r="B19" s="115" t="s">
        <v>185</v>
      </c>
      <c r="C19" s="127" t="s">
        <v>244</v>
      </c>
      <c r="D19" s="174" t="s">
        <v>97</v>
      </c>
      <c r="E19" s="174" t="s">
        <v>98</v>
      </c>
      <c r="F19" s="174">
        <v>1960</v>
      </c>
      <c r="G19" s="108" t="s">
        <v>66</v>
      </c>
      <c r="H19" s="116" t="s">
        <v>43</v>
      </c>
      <c r="I19" s="108">
        <v>5</v>
      </c>
      <c r="J19" s="108">
        <v>5</v>
      </c>
      <c r="K19" s="108">
        <v>66</v>
      </c>
      <c r="L19" s="108">
        <v>20</v>
      </c>
      <c r="M19" s="116">
        <v>10</v>
      </c>
      <c r="N19" s="108">
        <v>42</v>
      </c>
      <c r="O19" s="108">
        <v>18</v>
      </c>
      <c r="Q19" s="108">
        <f t="shared" si="0"/>
        <v>108</v>
      </c>
    </row>
    <row r="20" spans="2:17">
      <c r="B20" s="115" t="s">
        <v>217</v>
      </c>
      <c r="C20" s="127" t="s">
        <v>243</v>
      </c>
      <c r="D20" s="108" t="s">
        <v>174</v>
      </c>
      <c r="E20" s="108" t="s">
        <v>206</v>
      </c>
      <c r="F20" s="108">
        <v>1949</v>
      </c>
      <c r="G20" s="108" t="s">
        <v>66</v>
      </c>
      <c r="H20" s="116" t="s">
        <v>43</v>
      </c>
      <c r="I20" s="108">
        <v>5</v>
      </c>
      <c r="J20" s="108">
        <v>5</v>
      </c>
      <c r="K20" s="108">
        <v>61</v>
      </c>
      <c r="L20" s="108">
        <v>20</v>
      </c>
      <c r="N20" s="108">
        <v>44</v>
      </c>
      <c r="O20" s="108">
        <v>18</v>
      </c>
      <c r="Q20" s="108">
        <f t="shared" si="0"/>
        <v>105</v>
      </c>
    </row>
    <row r="21" spans="2:17">
      <c r="B21" s="115" t="s">
        <v>233</v>
      </c>
      <c r="C21" s="127" t="s">
        <v>243</v>
      </c>
      <c r="D21" s="108" t="s">
        <v>251</v>
      </c>
      <c r="E21" s="108" t="s">
        <v>234</v>
      </c>
      <c r="F21" s="108">
        <v>2004</v>
      </c>
      <c r="G21" s="108" t="s">
        <v>221</v>
      </c>
      <c r="H21" s="116" t="s">
        <v>43</v>
      </c>
      <c r="I21" s="108">
        <v>5</v>
      </c>
      <c r="J21" s="108">
        <v>5</v>
      </c>
      <c r="K21" s="108">
        <v>60</v>
      </c>
      <c r="L21" s="108">
        <v>20</v>
      </c>
      <c r="N21" s="108">
        <v>45</v>
      </c>
      <c r="O21" s="108">
        <v>18</v>
      </c>
      <c r="Q21" s="108">
        <f t="shared" si="0"/>
        <v>105</v>
      </c>
    </row>
    <row r="22" spans="2:17">
      <c r="B22" s="115" t="s">
        <v>229</v>
      </c>
      <c r="C22" s="127" t="s">
        <v>243</v>
      </c>
      <c r="D22" s="108" t="s">
        <v>230</v>
      </c>
      <c r="E22" s="108" t="s">
        <v>250</v>
      </c>
      <c r="F22" s="108">
        <v>1979</v>
      </c>
      <c r="G22" s="108" t="s">
        <v>66</v>
      </c>
      <c r="H22" s="116" t="s">
        <v>43</v>
      </c>
      <c r="I22" s="108">
        <v>5</v>
      </c>
      <c r="J22" s="108">
        <v>5</v>
      </c>
      <c r="K22" s="108">
        <v>61</v>
      </c>
      <c r="L22" s="108">
        <v>20</v>
      </c>
      <c r="N22" s="108">
        <v>40</v>
      </c>
      <c r="O22" s="108">
        <v>18</v>
      </c>
      <c r="Q22" s="108">
        <f t="shared" si="0"/>
        <v>101</v>
      </c>
    </row>
    <row r="23" spans="2:17">
      <c r="B23" s="115" t="s">
        <v>325</v>
      </c>
      <c r="D23" s="108" t="s">
        <v>86</v>
      </c>
      <c r="E23" s="108" t="s">
        <v>24</v>
      </c>
      <c r="F23" s="108">
        <v>1941</v>
      </c>
      <c r="G23" s="108" t="s">
        <v>221</v>
      </c>
      <c r="H23" s="116" t="s">
        <v>43</v>
      </c>
      <c r="I23" s="108">
        <v>5</v>
      </c>
      <c r="J23" s="108">
        <v>5</v>
      </c>
      <c r="K23" s="108">
        <v>53</v>
      </c>
      <c r="L23" s="108">
        <v>20</v>
      </c>
      <c r="N23" s="108">
        <v>40</v>
      </c>
      <c r="O23" s="108">
        <v>18</v>
      </c>
      <c r="Q23" s="108">
        <f t="shared" si="0"/>
        <v>93</v>
      </c>
    </row>
    <row r="24" spans="2:17">
      <c r="B24" s="115" t="s">
        <v>241</v>
      </c>
      <c r="D24" s="108" t="s">
        <v>320</v>
      </c>
      <c r="E24" s="108" t="s">
        <v>39</v>
      </c>
      <c r="F24" s="108">
        <v>1961</v>
      </c>
      <c r="G24" s="108" t="s">
        <v>221</v>
      </c>
      <c r="H24" s="116" t="s">
        <v>43</v>
      </c>
      <c r="I24" s="108">
        <v>5</v>
      </c>
      <c r="J24" s="108">
        <v>5</v>
      </c>
      <c r="K24" s="108">
        <v>38</v>
      </c>
      <c r="L24" s="108">
        <v>20</v>
      </c>
      <c r="N24" s="108">
        <v>37</v>
      </c>
      <c r="O24" s="108">
        <v>18</v>
      </c>
      <c r="Q24" s="108">
        <f t="shared" si="0"/>
        <v>75</v>
      </c>
    </row>
    <row r="25" spans="2:17">
      <c r="B25" s="115" t="s">
        <v>186</v>
      </c>
      <c r="C25" s="127" t="s">
        <v>244</v>
      </c>
      <c r="D25" s="174" t="s">
        <v>86</v>
      </c>
      <c r="E25" s="174" t="s">
        <v>259</v>
      </c>
      <c r="F25" s="174">
        <v>1952</v>
      </c>
      <c r="G25" s="108" t="s">
        <v>66</v>
      </c>
      <c r="H25" s="116" t="s">
        <v>43</v>
      </c>
      <c r="I25" s="108">
        <v>5</v>
      </c>
      <c r="J25" s="108">
        <v>5</v>
      </c>
      <c r="K25" s="108">
        <v>68</v>
      </c>
      <c r="L25" s="108">
        <v>20</v>
      </c>
      <c r="M25" s="116">
        <v>10</v>
      </c>
      <c r="Q25" s="108">
        <f t="shared" si="0"/>
        <v>68</v>
      </c>
    </row>
    <row r="26" spans="2:17">
      <c r="B26" s="115" t="s">
        <v>217</v>
      </c>
      <c r="C26" s="127" t="s">
        <v>243</v>
      </c>
      <c r="D26" s="108" t="s">
        <v>178</v>
      </c>
      <c r="E26" s="108" t="s">
        <v>220</v>
      </c>
      <c r="F26" s="108">
        <v>1989</v>
      </c>
      <c r="G26" s="108" t="s">
        <v>221</v>
      </c>
      <c r="H26" s="116" t="s">
        <v>43</v>
      </c>
      <c r="I26" s="108">
        <v>5</v>
      </c>
      <c r="J26" s="108">
        <v>5</v>
      </c>
      <c r="K26" s="108">
        <v>57</v>
      </c>
      <c r="L26" s="108">
        <v>20</v>
      </c>
      <c r="N26" s="175"/>
      <c r="Q26" s="108">
        <f t="shared" si="0"/>
        <v>57</v>
      </c>
    </row>
    <row r="27" spans="2:17">
      <c r="B27" s="115" t="s">
        <v>266</v>
      </c>
      <c r="C27" s="127" t="s">
        <v>243</v>
      </c>
      <c r="D27" s="108" t="s">
        <v>272</v>
      </c>
      <c r="E27" s="108" t="s">
        <v>136</v>
      </c>
      <c r="F27" s="108">
        <v>1992</v>
      </c>
      <c r="G27" s="108" t="s">
        <v>221</v>
      </c>
      <c r="H27" s="116" t="s">
        <v>43</v>
      </c>
      <c r="I27" s="108">
        <v>5</v>
      </c>
      <c r="J27" s="108">
        <v>5</v>
      </c>
      <c r="K27" s="108">
        <v>22</v>
      </c>
      <c r="L27" s="108">
        <v>20</v>
      </c>
      <c r="Q27" s="108">
        <f t="shared" si="0"/>
        <v>22</v>
      </c>
    </row>
  </sheetData>
  <autoFilter ref="B1:Q27" xr:uid="{6E346566-65E6-4208-9E59-115E090DB89F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9395-C3F4-472B-ABA7-3CB52FC9A834}">
  <sheetPr>
    <tabColor rgb="FF92D050"/>
  </sheetPr>
  <dimension ref="A1:R74"/>
  <sheetViews>
    <sheetView tabSelected="1" zoomScale="70" zoomScaleNormal="70" workbookViewId="0">
      <selection activeCell="K14" sqref="K14"/>
    </sheetView>
  </sheetViews>
  <sheetFormatPr baseColWidth="10" defaultColWidth="9" defaultRowHeight="15"/>
  <cols>
    <col min="1" max="1" width="5.546875" style="178" bestFit="1" customWidth="1"/>
    <col min="2" max="2" width="28.5" style="115" bestFit="1" customWidth="1"/>
    <col min="3" max="3" width="11.84765625" style="127" hidden="1" customWidth="1"/>
    <col min="4" max="4" width="11" style="108" bestFit="1" customWidth="1"/>
    <col min="5" max="5" width="15.84765625" style="108" bestFit="1" customWidth="1"/>
    <col min="6" max="6" width="12.59765625" style="108" bestFit="1" customWidth="1"/>
    <col min="7" max="7" width="11.25" style="108" customWidth="1"/>
    <col min="8" max="8" width="9.84765625" style="116" bestFit="1" customWidth="1"/>
    <col min="9" max="10" width="8.1484375" style="108" hidden="1" customWidth="1"/>
    <col min="11" max="11" width="11" style="108" bestFit="1" customWidth="1"/>
    <col min="12" max="12" width="6.59765625" style="108" hidden="1" customWidth="1"/>
    <col min="13" max="13" width="9.8984375" style="116" hidden="1" customWidth="1"/>
    <col min="14" max="14" width="12.09765625" style="108" bestFit="1" customWidth="1"/>
    <col min="15" max="15" width="7.6484375" style="108" hidden="1" customWidth="1"/>
    <col min="16" max="16" width="8.8984375" style="108" hidden="1" customWidth="1"/>
    <col min="17" max="16384" width="9" style="108"/>
  </cols>
  <sheetData>
    <row r="1" spans="1:18">
      <c r="A1" s="120" t="s">
        <v>161</v>
      </c>
      <c r="B1" s="120" t="s">
        <v>162</v>
      </c>
      <c r="C1" s="120" t="s">
        <v>337</v>
      </c>
      <c r="D1" s="121" t="s">
        <v>160</v>
      </c>
      <c r="E1" s="121" t="s">
        <v>159</v>
      </c>
      <c r="F1" s="121" t="s">
        <v>158</v>
      </c>
      <c r="G1" s="121" t="s">
        <v>0</v>
      </c>
      <c r="H1" s="122" t="s">
        <v>336</v>
      </c>
      <c r="I1" s="121" t="s">
        <v>344</v>
      </c>
      <c r="J1" s="121" t="s">
        <v>345</v>
      </c>
      <c r="K1" s="135" t="s">
        <v>374</v>
      </c>
      <c r="L1" s="108" t="s">
        <v>338</v>
      </c>
      <c r="M1" s="124" t="s">
        <v>332</v>
      </c>
      <c r="N1" s="135" t="s">
        <v>375</v>
      </c>
      <c r="O1" s="108" t="s">
        <v>339</v>
      </c>
      <c r="P1" s="124" t="s">
        <v>333</v>
      </c>
      <c r="Q1" s="137" t="s">
        <v>11</v>
      </c>
      <c r="R1" s="172" t="s">
        <v>45</v>
      </c>
    </row>
    <row r="2" spans="1:18">
      <c r="A2" s="178">
        <v>1</v>
      </c>
      <c r="B2" s="115" t="s">
        <v>192</v>
      </c>
      <c r="C2" s="127" t="s">
        <v>243</v>
      </c>
      <c r="D2" s="108" t="s">
        <v>280</v>
      </c>
      <c r="E2" s="108" t="s">
        <v>281</v>
      </c>
      <c r="F2" s="108">
        <v>1990</v>
      </c>
      <c r="G2" s="108">
        <v>90</v>
      </c>
      <c r="H2" s="116" t="s">
        <v>246</v>
      </c>
      <c r="I2" s="108">
        <v>5</v>
      </c>
      <c r="J2" s="108">
        <v>5</v>
      </c>
      <c r="K2" s="108">
        <v>71</v>
      </c>
      <c r="L2" s="108">
        <v>20</v>
      </c>
      <c r="M2" s="116">
        <v>10</v>
      </c>
      <c r="N2" s="108">
        <v>55</v>
      </c>
      <c r="O2" s="108">
        <v>18</v>
      </c>
      <c r="P2" s="108">
        <v>20</v>
      </c>
      <c r="Q2" s="108">
        <f t="shared" ref="Q2:Q33" si="0">K2+N2</f>
        <v>126</v>
      </c>
      <c r="R2" s="172">
        <v>60</v>
      </c>
    </row>
    <row r="3" spans="1:18">
      <c r="A3" s="178">
        <v>2</v>
      </c>
      <c r="B3" s="115" t="s">
        <v>261</v>
      </c>
      <c r="C3" s="127" t="s">
        <v>243</v>
      </c>
      <c r="D3" s="108" t="s">
        <v>67</v>
      </c>
      <c r="E3" s="108" t="s">
        <v>73</v>
      </c>
      <c r="F3" s="108">
        <v>1963</v>
      </c>
      <c r="G3" s="108">
        <v>90</v>
      </c>
      <c r="H3" s="116" t="s">
        <v>246</v>
      </c>
      <c r="I3" s="108">
        <v>5</v>
      </c>
      <c r="J3" s="108">
        <v>5</v>
      </c>
      <c r="K3" s="108">
        <v>74</v>
      </c>
      <c r="L3" s="108">
        <v>20</v>
      </c>
      <c r="N3" s="108">
        <v>51</v>
      </c>
      <c r="O3" s="108">
        <v>18</v>
      </c>
      <c r="Q3" s="108">
        <f t="shared" si="0"/>
        <v>125</v>
      </c>
      <c r="R3" s="172">
        <v>40</v>
      </c>
    </row>
    <row r="4" spans="1:18">
      <c r="A4" s="178">
        <v>3</v>
      </c>
      <c r="B4" s="115" t="s">
        <v>238</v>
      </c>
      <c r="C4" s="127" t="s">
        <v>243</v>
      </c>
      <c r="D4" s="108" t="s">
        <v>116</v>
      </c>
      <c r="E4" s="108" t="s">
        <v>203</v>
      </c>
      <c r="F4" s="108">
        <v>1971</v>
      </c>
      <c r="G4" s="108">
        <v>90</v>
      </c>
      <c r="H4" s="116" t="s">
        <v>246</v>
      </c>
      <c r="I4" s="108">
        <v>5</v>
      </c>
      <c r="J4" s="108">
        <v>5</v>
      </c>
      <c r="K4" s="108">
        <v>70</v>
      </c>
      <c r="L4" s="108">
        <v>20</v>
      </c>
      <c r="M4" s="116">
        <v>10</v>
      </c>
      <c r="N4" s="108">
        <v>55</v>
      </c>
      <c r="O4" s="108">
        <v>18</v>
      </c>
      <c r="P4" s="108">
        <v>20</v>
      </c>
      <c r="Q4" s="108">
        <f t="shared" si="0"/>
        <v>125</v>
      </c>
      <c r="R4" s="172">
        <v>20</v>
      </c>
    </row>
    <row r="5" spans="1:18">
      <c r="A5" s="178">
        <v>4</v>
      </c>
      <c r="B5" s="115" t="s">
        <v>186</v>
      </c>
      <c r="C5" s="127" t="s">
        <v>244</v>
      </c>
      <c r="D5" s="108" t="s">
        <v>228</v>
      </c>
      <c r="E5" s="108" t="s">
        <v>222</v>
      </c>
      <c r="F5" s="108">
        <v>1971</v>
      </c>
      <c r="G5" s="108">
        <v>90</v>
      </c>
      <c r="H5" s="116" t="s">
        <v>246</v>
      </c>
      <c r="I5" s="108">
        <v>5</v>
      </c>
      <c r="J5" s="108">
        <v>5</v>
      </c>
      <c r="K5" s="108">
        <v>71</v>
      </c>
      <c r="L5" s="108">
        <v>20</v>
      </c>
      <c r="M5" s="116">
        <v>10</v>
      </c>
      <c r="N5" s="108">
        <v>50</v>
      </c>
      <c r="O5" s="108">
        <v>18</v>
      </c>
      <c r="Q5" s="108">
        <f t="shared" si="0"/>
        <v>121</v>
      </c>
    </row>
    <row r="6" spans="1:18">
      <c r="A6" s="178">
        <v>5</v>
      </c>
      <c r="B6" s="115" t="s">
        <v>192</v>
      </c>
      <c r="C6" s="127" t="s">
        <v>243</v>
      </c>
      <c r="D6" s="108" t="s">
        <v>90</v>
      </c>
      <c r="E6" s="108" t="s">
        <v>91</v>
      </c>
      <c r="F6" s="108">
        <v>1983</v>
      </c>
      <c r="G6" s="108">
        <v>90</v>
      </c>
      <c r="H6" s="116" t="s">
        <v>246</v>
      </c>
      <c r="I6" s="108">
        <v>5</v>
      </c>
      <c r="J6" s="108">
        <v>5</v>
      </c>
      <c r="K6" s="108">
        <v>69</v>
      </c>
      <c r="L6" s="108">
        <v>20</v>
      </c>
      <c r="M6" s="116">
        <v>10</v>
      </c>
      <c r="N6" s="108">
        <v>52</v>
      </c>
      <c r="O6" s="108">
        <v>18</v>
      </c>
      <c r="P6" s="108">
        <v>5</v>
      </c>
      <c r="Q6" s="108">
        <f t="shared" si="0"/>
        <v>121</v>
      </c>
      <c r="R6" s="108">
        <f>SUM(R2:R4)</f>
        <v>120</v>
      </c>
    </row>
    <row r="7" spans="1:18">
      <c r="B7" s="115" t="s">
        <v>186</v>
      </c>
      <c r="C7" s="127" t="s">
        <v>244</v>
      </c>
      <c r="D7" s="108" t="s">
        <v>47</v>
      </c>
      <c r="E7" s="108" t="s">
        <v>32</v>
      </c>
      <c r="F7" s="108">
        <v>1967</v>
      </c>
      <c r="G7" s="108">
        <v>90</v>
      </c>
      <c r="H7" s="116" t="s">
        <v>246</v>
      </c>
      <c r="I7" s="108">
        <v>5</v>
      </c>
      <c r="J7" s="108">
        <v>5</v>
      </c>
      <c r="K7" s="108">
        <v>70</v>
      </c>
      <c r="L7" s="108">
        <v>20</v>
      </c>
      <c r="M7" s="116">
        <v>10</v>
      </c>
      <c r="N7" s="108">
        <v>50</v>
      </c>
      <c r="O7" s="108">
        <v>18</v>
      </c>
      <c r="Q7" s="108">
        <f t="shared" si="0"/>
        <v>120</v>
      </c>
    </row>
    <row r="8" spans="1:18">
      <c r="B8" s="115" t="s">
        <v>238</v>
      </c>
      <c r="C8" s="127" t="s">
        <v>243</v>
      </c>
      <c r="D8" s="108" t="s">
        <v>239</v>
      </c>
      <c r="E8" s="108" t="s">
        <v>203</v>
      </c>
      <c r="F8" s="108">
        <v>1992</v>
      </c>
      <c r="G8" s="108">
        <v>90</v>
      </c>
      <c r="H8" s="116" t="s">
        <v>246</v>
      </c>
      <c r="I8" s="108">
        <v>5</v>
      </c>
      <c r="J8" s="108">
        <v>5</v>
      </c>
      <c r="K8" s="108">
        <v>68</v>
      </c>
      <c r="L8" s="108">
        <v>20</v>
      </c>
      <c r="N8" s="108">
        <v>52</v>
      </c>
      <c r="O8" s="108">
        <v>18</v>
      </c>
      <c r="Q8" s="108">
        <f t="shared" si="0"/>
        <v>120</v>
      </c>
    </row>
    <row r="9" spans="1:18">
      <c r="B9" s="115" t="s">
        <v>188</v>
      </c>
      <c r="C9" s="127" t="s">
        <v>244</v>
      </c>
      <c r="D9" s="108" t="s">
        <v>53</v>
      </c>
      <c r="E9" s="108" t="s">
        <v>262</v>
      </c>
      <c r="F9" s="108">
        <v>2005</v>
      </c>
      <c r="G9" s="108">
        <v>90</v>
      </c>
      <c r="H9" s="116" t="s">
        <v>246</v>
      </c>
      <c r="I9" s="108">
        <v>5</v>
      </c>
      <c r="J9" s="108">
        <v>5</v>
      </c>
      <c r="K9" s="108">
        <v>73</v>
      </c>
      <c r="L9" s="108">
        <v>20</v>
      </c>
      <c r="N9" s="108">
        <v>46</v>
      </c>
      <c r="O9" s="108">
        <v>18</v>
      </c>
      <c r="Q9" s="108">
        <f t="shared" si="0"/>
        <v>119</v>
      </c>
    </row>
    <row r="10" spans="1:18">
      <c r="B10" s="115" t="s">
        <v>217</v>
      </c>
      <c r="C10" s="127" t="s">
        <v>243</v>
      </c>
      <c r="D10" s="108" t="s">
        <v>39</v>
      </c>
      <c r="E10" s="108" t="s">
        <v>218</v>
      </c>
      <c r="F10" s="108">
        <v>1990</v>
      </c>
      <c r="G10" s="108">
        <v>90</v>
      </c>
      <c r="H10" s="116" t="s">
        <v>246</v>
      </c>
      <c r="I10" s="108">
        <v>5</v>
      </c>
      <c r="J10" s="108">
        <v>5</v>
      </c>
      <c r="K10" s="108">
        <v>66</v>
      </c>
      <c r="L10" s="108">
        <v>20</v>
      </c>
      <c r="N10" s="108">
        <v>52</v>
      </c>
      <c r="O10" s="108">
        <v>18</v>
      </c>
      <c r="Q10" s="108">
        <f t="shared" si="0"/>
        <v>118</v>
      </c>
    </row>
    <row r="11" spans="1:18">
      <c r="B11" s="115" t="s">
        <v>306</v>
      </c>
      <c r="C11" s="127" t="s">
        <v>243</v>
      </c>
      <c r="D11" s="108" t="s">
        <v>312</v>
      </c>
      <c r="E11" s="108" t="s">
        <v>313</v>
      </c>
      <c r="F11" s="108">
        <v>2009</v>
      </c>
      <c r="G11" s="108">
        <v>90</v>
      </c>
      <c r="H11" s="116" t="s">
        <v>246</v>
      </c>
      <c r="I11" s="108">
        <v>5</v>
      </c>
      <c r="J11" s="108">
        <v>5</v>
      </c>
      <c r="K11" s="108">
        <v>71</v>
      </c>
      <c r="L11" s="108">
        <v>20</v>
      </c>
      <c r="N11" s="108">
        <v>47</v>
      </c>
      <c r="O11" s="108">
        <v>18</v>
      </c>
      <c r="Q11" s="108">
        <f t="shared" si="0"/>
        <v>118</v>
      </c>
    </row>
    <row r="12" spans="1:18">
      <c r="B12" s="115" t="s">
        <v>294</v>
      </c>
      <c r="C12" s="127" t="s">
        <v>291</v>
      </c>
      <c r="D12" s="108" t="s">
        <v>297</v>
      </c>
      <c r="E12" s="108" t="s">
        <v>79</v>
      </c>
      <c r="F12" s="108">
        <v>1957</v>
      </c>
      <c r="G12" s="108" t="s">
        <v>301</v>
      </c>
      <c r="H12" s="116" t="s">
        <v>246</v>
      </c>
      <c r="I12" s="108">
        <v>5</v>
      </c>
      <c r="J12" s="108">
        <v>5</v>
      </c>
      <c r="K12" s="108">
        <v>65</v>
      </c>
      <c r="L12" s="108">
        <v>20</v>
      </c>
      <c r="N12" s="108">
        <v>52</v>
      </c>
      <c r="O12" s="108">
        <v>18</v>
      </c>
      <c r="Q12" s="108">
        <f t="shared" si="0"/>
        <v>117</v>
      </c>
    </row>
    <row r="13" spans="1:18">
      <c r="B13" s="115" t="s">
        <v>314</v>
      </c>
      <c r="C13" s="127" t="s">
        <v>243</v>
      </c>
      <c r="D13" s="108" t="s">
        <v>239</v>
      </c>
      <c r="E13" s="108" t="s">
        <v>315</v>
      </c>
      <c r="F13" s="108">
        <v>1963</v>
      </c>
      <c r="G13" s="108">
        <v>90</v>
      </c>
      <c r="H13" s="116" t="s">
        <v>246</v>
      </c>
      <c r="I13" s="108">
        <v>5</v>
      </c>
      <c r="J13" s="108">
        <v>5</v>
      </c>
      <c r="K13" s="108">
        <v>66</v>
      </c>
      <c r="L13" s="108">
        <v>20</v>
      </c>
      <c r="M13" s="116">
        <v>10</v>
      </c>
      <c r="N13" s="108">
        <v>51</v>
      </c>
      <c r="O13" s="108">
        <v>18</v>
      </c>
      <c r="Q13" s="108">
        <f t="shared" si="0"/>
        <v>117</v>
      </c>
    </row>
    <row r="14" spans="1:18">
      <c r="B14" s="115" t="s">
        <v>233</v>
      </c>
      <c r="C14" s="127" t="s">
        <v>243</v>
      </c>
      <c r="D14" s="108" t="s">
        <v>88</v>
      </c>
      <c r="E14" s="108" t="s">
        <v>89</v>
      </c>
      <c r="F14" s="108">
        <v>1999</v>
      </c>
      <c r="G14" s="108">
        <v>90</v>
      </c>
      <c r="H14" s="116" t="s">
        <v>246</v>
      </c>
      <c r="I14" s="108">
        <v>5</v>
      </c>
      <c r="J14" s="108">
        <v>5</v>
      </c>
      <c r="K14" s="108">
        <v>64</v>
      </c>
      <c r="L14" s="108">
        <v>20</v>
      </c>
      <c r="M14" s="116">
        <v>8</v>
      </c>
      <c r="N14" s="108">
        <v>53</v>
      </c>
      <c r="O14" s="108">
        <v>18</v>
      </c>
      <c r="Q14" s="108">
        <f t="shared" si="0"/>
        <v>117</v>
      </c>
    </row>
    <row r="15" spans="1:18">
      <c r="B15" s="115" t="s">
        <v>187</v>
      </c>
      <c r="C15" s="127" t="s">
        <v>244</v>
      </c>
      <c r="D15" s="108" t="s">
        <v>53</v>
      </c>
      <c r="E15" s="108" t="s">
        <v>38</v>
      </c>
      <c r="F15" s="108">
        <v>2007</v>
      </c>
      <c r="G15" s="108">
        <v>90</v>
      </c>
      <c r="H15" s="116" t="s">
        <v>246</v>
      </c>
      <c r="I15" s="108">
        <v>5</v>
      </c>
      <c r="J15" s="108">
        <v>5</v>
      </c>
      <c r="K15" s="108">
        <v>69</v>
      </c>
      <c r="L15" s="108">
        <v>20</v>
      </c>
      <c r="N15" s="108">
        <v>48</v>
      </c>
      <c r="O15" s="108">
        <v>18</v>
      </c>
      <c r="Q15" s="108">
        <f t="shared" si="0"/>
        <v>117</v>
      </c>
    </row>
    <row r="16" spans="1:18">
      <c r="B16" s="115" t="s">
        <v>261</v>
      </c>
      <c r="C16" s="127" t="s">
        <v>243</v>
      </c>
      <c r="D16" s="108" t="s">
        <v>67</v>
      </c>
      <c r="E16" s="108" t="s">
        <v>227</v>
      </c>
      <c r="F16" s="108">
        <v>1991</v>
      </c>
      <c r="G16" s="108">
        <v>90</v>
      </c>
      <c r="H16" s="116" t="s">
        <v>246</v>
      </c>
      <c r="I16" s="108">
        <v>5</v>
      </c>
      <c r="J16" s="108">
        <v>5</v>
      </c>
      <c r="K16" s="108">
        <v>62</v>
      </c>
      <c r="L16" s="108">
        <v>20</v>
      </c>
      <c r="M16" s="116">
        <v>10</v>
      </c>
      <c r="N16" s="108">
        <v>54</v>
      </c>
      <c r="O16" s="108">
        <v>18</v>
      </c>
      <c r="Q16" s="108">
        <f t="shared" si="0"/>
        <v>116</v>
      </c>
    </row>
    <row r="17" spans="2:17">
      <c r="B17" s="115" t="s">
        <v>326</v>
      </c>
      <c r="C17" s="127" t="s">
        <v>243</v>
      </c>
      <c r="D17" s="108" t="s">
        <v>215</v>
      </c>
      <c r="E17" s="108" t="s">
        <v>216</v>
      </c>
      <c r="F17" s="108">
        <v>1970</v>
      </c>
      <c r="G17" s="108">
        <v>90</v>
      </c>
      <c r="H17" s="116" t="s">
        <v>246</v>
      </c>
      <c r="I17" s="108">
        <v>5</v>
      </c>
      <c r="J17" s="108">
        <v>5</v>
      </c>
      <c r="K17" s="108">
        <v>62</v>
      </c>
      <c r="L17" s="108">
        <v>20</v>
      </c>
      <c r="M17" s="116">
        <v>8</v>
      </c>
      <c r="N17" s="108">
        <v>53</v>
      </c>
      <c r="O17" s="108">
        <v>18</v>
      </c>
      <c r="Q17" s="108">
        <f t="shared" si="0"/>
        <v>115</v>
      </c>
    </row>
    <row r="18" spans="2:17">
      <c r="B18" s="115" t="s">
        <v>306</v>
      </c>
      <c r="C18" s="127" t="s">
        <v>243</v>
      </c>
      <c r="D18" s="108" t="s">
        <v>276</v>
      </c>
      <c r="E18" s="108" t="s">
        <v>98</v>
      </c>
      <c r="F18" s="108">
        <v>1977</v>
      </c>
      <c r="G18" s="108">
        <v>90</v>
      </c>
      <c r="H18" s="116" t="s">
        <v>246</v>
      </c>
      <c r="I18" s="108">
        <v>5</v>
      </c>
      <c r="J18" s="108">
        <v>5</v>
      </c>
      <c r="K18" s="108">
        <v>62</v>
      </c>
      <c r="L18" s="108">
        <v>20</v>
      </c>
      <c r="N18" s="108">
        <v>52</v>
      </c>
      <c r="O18" s="108">
        <v>18</v>
      </c>
      <c r="Q18" s="108">
        <f t="shared" si="0"/>
        <v>114</v>
      </c>
    </row>
    <row r="19" spans="2:17">
      <c r="B19" s="115" t="s">
        <v>279</v>
      </c>
      <c r="D19" s="108" t="s">
        <v>122</v>
      </c>
      <c r="E19" s="108" t="s">
        <v>278</v>
      </c>
      <c r="F19" s="108">
        <v>2007</v>
      </c>
      <c r="G19" s="108">
        <v>90</v>
      </c>
      <c r="H19" s="116" t="s">
        <v>246</v>
      </c>
      <c r="I19" s="108">
        <v>5</v>
      </c>
      <c r="J19" s="108">
        <v>5</v>
      </c>
      <c r="K19" s="108">
        <v>63</v>
      </c>
      <c r="L19" s="108">
        <v>20</v>
      </c>
      <c r="N19" s="108">
        <v>51</v>
      </c>
      <c r="O19" s="108">
        <v>18</v>
      </c>
      <c r="Q19" s="108">
        <f t="shared" si="0"/>
        <v>114</v>
      </c>
    </row>
    <row r="20" spans="2:17">
      <c r="B20" s="115" t="s">
        <v>289</v>
      </c>
      <c r="C20" s="127" t="s">
        <v>243</v>
      </c>
      <c r="D20" s="108" t="s">
        <v>239</v>
      </c>
      <c r="E20" s="108" t="s">
        <v>136</v>
      </c>
      <c r="F20" s="108">
        <v>1999</v>
      </c>
      <c r="G20" s="108">
        <v>90</v>
      </c>
      <c r="H20" s="116" t="s">
        <v>246</v>
      </c>
      <c r="I20" s="108">
        <v>5</v>
      </c>
      <c r="J20" s="108">
        <v>5</v>
      </c>
      <c r="K20" s="108">
        <v>61</v>
      </c>
      <c r="L20" s="108">
        <v>20</v>
      </c>
      <c r="M20" s="116">
        <v>5</v>
      </c>
      <c r="N20" s="108">
        <v>52</v>
      </c>
      <c r="O20" s="108">
        <v>18</v>
      </c>
      <c r="Q20" s="108">
        <f t="shared" si="0"/>
        <v>113</v>
      </c>
    </row>
    <row r="21" spans="2:17">
      <c r="B21" s="115" t="s">
        <v>275</v>
      </c>
      <c r="C21" s="127" t="s">
        <v>243</v>
      </c>
      <c r="D21" s="108" t="s">
        <v>239</v>
      </c>
      <c r="E21" s="108" t="s">
        <v>274</v>
      </c>
      <c r="F21" s="108">
        <v>1992</v>
      </c>
      <c r="G21" s="108">
        <v>90</v>
      </c>
      <c r="H21" s="116" t="s">
        <v>246</v>
      </c>
      <c r="I21" s="108">
        <v>5</v>
      </c>
      <c r="J21" s="108">
        <v>5</v>
      </c>
      <c r="K21" s="108">
        <v>65</v>
      </c>
      <c r="L21" s="108">
        <v>20</v>
      </c>
      <c r="N21" s="108">
        <v>47</v>
      </c>
      <c r="O21" s="108">
        <v>18</v>
      </c>
      <c r="Q21" s="108">
        <f t="shared" si="0"/>
        <v>112</v>
      </c>
    </row>
    <row r="22" spans="2:17">
      <c r="B22" s="115" t="s">
        <v>326</v>
      </c>
      <c r="C22" s="127" t="s">
        <v>243</v>
      </c>
      <c r="D22" s="108" t="s">
        <v>204</v>
      </c>
      <c r="E22" s="108" t="s">
        <v>205</v>
      </c>
      <c r="F22" s="108">
        <v>1958</v>
      </c>
      <c r="G22" s="108">
        <v>90</v>
      </c>
      <c r="H22" s="116" t="s">
        <v>246</v>
      </c>
      <c r="I22" s="108">
        <v>5</v>
      </c>
      <c r="J22" s="108">
        <v>5</v>
      </c>
      <c r="K22" s="108">
        <v>63</v>
      </c>
      <c r="L22" s="108">
        <v>20</v>
      </c>
      <c r="M22" s="116">
        <v>10</v>
      </c>
      <c r="N22" s="108">
        <v>48</v>
      </c>
      <c r="O22" s="108">
        <v>18</v>
      </c>
      <c r="Q22" s="108">
        <f t="shared" si="0"/>
        <v>111</v>
      </c>
    </row>
    <row r="23" spans="2:17">
      <c r="B23" s="115" t="s">
        <v>331</v>
      </c>
      <c r="C23" s="127" t="s">
        <v>243</v>
      </c>
      <c r="D23" s="108" t="s">
        <v>179</v>
      </c>
      <c r="E23" s="108" t="s">
        <v>70</v>
      </c>
      <c r="F23" s="108">
        <v>1962</v>
      </c>
      <c r="G23" s="108">
        <v>90</v>
      </c>
      <c r="H23" s="116" t="s">
        <v>246</v>
      </c>
      <c r="I23" s="108">
        <v>5</v>
      </c>
      <c r="J23" s="108">
        <v>5</v>
      </c>
      <c r="K23" s="108">
        <v>60</v>
      </c>
      <c r="L23" s="108">
        <v>20</v>
      </c>
      <c r="N23" s="108">
        <v>51</v>
      </c>
      <c r="O23" s="108">
        <v>18</v>
      </c>
      <c r="Q23" s="108">
        <f t="shared" si="0"/>
        <v>111</v>
      </c>
    </row>
    <row r="24" spans="2:17">
      <c r="B24" s="115" t="s">
        <v>238</v>
      </c>
      <c r="C24" s="127" t="s">
        <v>243</v>
      </c>
      <c r="D24" s="108" t="s">
        <v>239</v>
      </c>
      <c r="E24" s="108" t="s">
        <v>220</v>
      </c>
      <c r="F24" s="108">
        <v>1971</v>
      </c>
      <c r="G24" s="108">
        <v>90</v>
      </c>
      <c r="H24" s="116" t="s">
        <v>246</v>
      </c>
      <c r="I24" s="108">
        <v>5</v>
      </c>
      <c r="J24" s="108">
        <v>5</v>
      </c>
      <c r="K24" s="108">
        <v>61</v>
      </c>
      <c r="L24" s="108">
        <v>20</v>
      </c>
      <c r="N24" s="108">
        <v>50</v>
      </c>
      <c r="O24" s="108">
        <v>18</v>
      </c>
      <c r="Q24" s="108">
        <f t="shared" si="0"/>
        <v>111</v>
      </c>
    </row>
    <row r="25" spans="2:17">
      <c r="B25" s="115" t="s">
        <v>223</v>
      </c>
      <c r="C25" s="127" t="s">
        <v>243</v>
      </c>
      <c r="D25" s="108" t="s">
        <v>172</v>
      </c>
      <c r="E25" s="108" t="s">
        <v>222</v>
      </c>
      <c r="F25" s="108">
        <v>1976</v>
      </c>
      <c r="G25" s="108">
        <v>90</v>
      </c>
      <c r="H25" s="116" t="s">
        <v>246</v>
      </c>
      <c r="I25" s="108">
        <v>5</v>
      </c>
      <c r="J25" s="108">
        <v>5</v>
      </c>
      <c r="K25" s="108">
        <v>66</v>
      </c>
      <c r="L25" s="108">
        <v>20</v>
      </c>
      <c r="N25" s="108">
        <v>44</v>
      </c>
      <c r="O25" s="108">
        <v>18</v>
      </c>
      <c r="Q25" s="108">
        <f t="shared" si="0"/>
        <v>110</v>
      </c>
    </row>
    <row r="26" spans="2:17">
      <c r="B26" s="115" t="s">
        <v>261</v>
      </c>
      <c r="C26" s="127" t="s">
        <v>243</v>
      </c>
      <c r="D26" s="108" t="s">
        <v>174</v>
      </c>
      <c r="E26" s="108" t="s">
        <v>270</v>
      </c>
      <c r="F26" s="108">
        <v>1976</v>
      </c>
      <c r="G26" s="108">
        <v>90</v>
      </c>
      <c r="H26" s="116" t="s">
        <v>246</v>
      </c>
      <c r="I26" s="108">
        <v>5</v>
      </c>
      <c r="J26" s="108">
        <v>5</v>
      </c>
      <c r="K26" s="108">
        <v>69</v>
      </c>
      <c r="L26" s="108">
        <v>20</v>
      </c>
      <c r="M26" s="116">
        <v>10</v>
      </c>
      <c r="N26" s="108">
        <v>41</v>
      </c>
      <c r="O26" s="108">
        <v>18</v>
      </c>
      <c r="Q26" s="108">
        <f t="shared" si="0"/>
        <v>110</v>
      </c>
    </row>
    <row r="27" spans="2:17">
      <c r="B27" s="115" t="s">
        <v>188</v>
      </c>
      <c r="C27" s="127" t="s">
        <v>244</v>
      </c>
      <c r="D27" s="108" t="s">
        <v>50</v>
      </c>
      <c r="E27" s="108" t="s">
        <v>35</v>
      </c>
      <c r="F27" s="108">
        <v>2006</v>
      </c>
      <c r="G27" s="108">
        <v>90</v>
      </c>
      <c r="H27" s="116" t="s">
        <v>246</v>
      </c>
      <c r="I27" s="108">
        <v>5</v>
      </c>
      <c r="J27" s="108">
        <v>5</v>
      </c>
      <c r="K27" s="108">
        <v>66</v>
      </c>
      <c r="L27" s="108">
        <v>20</v>
      </c>
      <c r="M27" s="116">
        <v>10</v>
      </c>
      <c r="N27" s="108">
        <v>44</v>
      </c>
      <c r="O27" s="108">
        <v>18</v>
      </c>
      <c r="Q27" s="108">
        <f t="shared" si="0"/>
        <v>110</v>
      </c>
    </row>
    <row r="28" spans="2:17">
      <c r="B28" s="115" t="s">
        <v>223</v>
      </c>
      <c r="C28" s="127" t="s">
        <v>243</v>
      </c>
      <c r="D28" s="108" t="s">
        <v>178</v>
      </c>
      <c r="E28" s="108" t="s">
        <v>225</v>
      </c>
      <c r="F28" s="108">
        <v>1960</v>
      </c>
      <c r="G28" s="108">
        <v>90</v>
      </c>
      <c r="H28" s="116" t="s">
        <v>246</v>
      </c>
      <c r="I28" s="108">
        <v>5</v>
      </c>
      <c r="J28" s="108">
        <v>5</v>
      </c>
      <c r="K28" s="108">
        <v>68</v>
      </c>
      <c r="L28" s="108">
        <v>20</v>
      </c>
      <c r="M28" s="116">
        <v>10</v>
      </c>
      <c r="N28" s="108">
        <v>41</v>
      </c>
      <c r="O28" s="108">
        <v>18</v>
      </c>
      <c r="Q28" s="108">
        <f t="shared" si="0"/>
        <v>109</v>
      </c>
    </row>
    <row r="29" spans="2:17">
      <c r="B29" s="115" t="s">
        <v>289</v>
      </c>
      <c r="C29" s="127" t="s">
        <v>291</v>
      </c>
      <c r="D29" s="108" t="s">
        <v>239</v>
      </c>
      <c r="E29" s="108" t="s">
        <v>292</v>
      </c>
      <c r="F29" s="108">
        <v>1968</v>
      </c>
      <c r="G29" s="108" t="s">
        <v>301</v>
      </c>
      <c r="H29" s="116" t="s">
        <v>246</v>
      </c>
      <c r="I29" s="108">
        <v>5</v>
      </c>
      <c r="J29" s="108">
        <v>5</v>
      </c>
      <c r="K29" s="108">
        <v>63</v>
      </c>
      <c r="L29" s="108">
        <v>20</v>
      </c>
      <c r="N29" s="108">
        <v>45</v>
      </c>
      <c r="O29" s="108">
        <v>18</v>
      </c>
      <c r="Q29" s="108">
        <f t="shared" si="0"/>
        <v>108</v>
      </c>
    </row>
    <row r="30" spans="2:17">
      <c r="B30" s="115" t="s">
        <v>241</v>
      </c>
      <c r="D30" s="108" t="s">
        <v>308</v>
      </c>
      <c r="E30" s="108" t="s">
        <v>310</v>
      </c>
      <c r="F30" s="108">
        <v>1981</v>
      </c>
      <c r="G30" s="108">
        <v>90</v>
      </c>
      <c r="H30" s="116" t="s">
        <v>246</v>
      </c>
      <c r="I30" s="108">
        <v>5</v>
      </c>
      <c r="J30" s="108">
        <v>5</v>
      </c>
      <c r="K30" s="108">
        <v>57</v>
      </c>
      <c r="L30" s="108">
        <v>20</v>
      </c>
      <c r="N30" s="108">
        <v>50</v>
      </c>
      <c r="O30" s="108">
        <v>18</v>
      </c>
      <c r="Q30" s="108">
        <f t="shared" si="0"/>
        <v>107</v>
      </c>
    </row>
    <row r="31" spans="2:17">
      <c r="B31" s="115" t="s">
        <v>314</v>
      </c>
      <c r="C31" s="127" t="s">
        <v>243</v>
      </c>
      <c r="D31" s="108" t="s">
        <v>316</v>
      </c>
      <c r="E31" s="108" t="s">
        <v>118</v>
      </c>
      <c r="F31" s="108">
        <v>1969</v>
      </c>
      <c r="G31" s="108">
        <v>90</v>
      </c>
      <c r="H31" s="116" t="s">
        <v>246</v>
      </c>
      <c r="I31" s="108">
        <v>5</v>
      </c>
      <c r="J31" s="108">
        <v>5</v>
      </c>
      <c r="K31" s="108">
        <v>58</v>
      </c>
      <c r="L31" s="108">
        <v>20</v>
      </c>
      <c r="N31" s="108">
        <v>48</v>
      </c>
      <c r="O31" s="108">
        <v>18</v>
      </c>
      <c r="Q31" s="108">
        <f t="shared" si="0"/>
        <v>106</v>
      </c>
    </row>
    <row r="32" spans="2:17">
      <c r="B32" s="115" t="s">
        <v>314</v>
      </c>
      <c r="C32" s="127" t="s">
        <v>243</v>
      </c>
      <c r="D32" s="108" t="s">
        <v>317</v>
      </c>
      <c r="E32" s="108" t="s">
        <v>318</v>
      </c>
      <c r="F32" s="108">
        <v>1998</v>
      </c>
      <c r="G32" s="108">
        <v>90</v>
      </c>
      <c r="H32" s="116" t="s">
        <v>246</v>
      </c>
      <c r="I32" s="108">
        <v>5</v>
      </c>
      <c r="J32" s="108">
        <v>5</v>
      </c>
      <c r="K32" s="108">
        <v>59</v>
      </c>
      <c r="L32" s="108">
        <v>20</v>
      </c>
      <c r="N32" s="108">
        <v>47</v>
      </c>
      <c r="O32" s="108">
        <v>18</v>
      </c>
      <c r="Q32" s="108">
        <f t="shared" si="0"/>
        <v>106</v>
      </c>
    </row>
    <row r="33" spans="2:17">
      <c r="B33" s="115" t="s">
        <v>187</v>
      </c>
      <c r="C33" s="127" t="s">
        <v>244</v>
      </c>
      <c r="D33" s="108" t="s">
        <v>264</v>
      </c>
      <c r="E33" s="108" t="s">
        <v>265</v>
      </c>
      <c r="F33" s="108">
        <v>2009</v>
      </c>
      <c r="G33" s="108">
        <v>90</v>
      </c>
      <c r="H33" s="116" t="s">
        <v>246</v>
      </c>
      <c r="I33" s="108">
        <v>5</v>
      </c>
      <c r="J33" s="108">
        <v>5</v>
      </c>
      <c r="K33" s="108">
        <v>56</v>
      </c>
      <c r="L33" s="108">
        <v>20</v>
      </c>
      <c r="N33" s="108">
        <v>50</v>
      </c>
      <c r="O33" s="108">
        <v>18</v>
      </c>
      <c r="Q33" s="108">
        <f t="shared" si="0"/>
        <v>106</v>
      </c>
    </row>
    <row r="34" spans="2:17">
      <c r="B34" s="115" t="s">
        <v>186</v>
      </c>
      <c r="C34" s="127" t="s">
        <v>244</v>
      </c>
      <c r="D34" s="108" t="s">
        <v>93</v>
      </c>
      <c r="E34" s="108" t="s">
        <v>33</v>
      </c>
      <c r="F34" s="108">
        <v>1993</v>
      </c>
      <c r="G34" s="108">
        <v>90</v>
      </c>
      <c r="H34" s="116" t="s">
        <v>246</v>
      </c>
      <c r="I34" s="108">
        <v>5</v>
      </c>
      <c r="J34" s="108">
        <v>5</v>
      </c>
      <c r="K34" s="108">
        <v>64</v>
      </c>
      <c r="L34" s="108">
        <v>20</v>
      </c>
      <c r="N34" s="108">
        <v>41</v>
      </c>
      <c r="O34" s="108">
        <v>18</v>
      </c>
      <c r="Q34" s="108">
        <f t="shared" ref="Q34:Q65" si="1">K34+N34</f>
        <v>105</v>
      </c>
    </row>
    <row r="35" spans="2:17">
      <c r="B35" s="115" t="s">
        <v>279</v>
      </c>
      <c r="D35" s="108" t="s">
        <v>305</v>
      </c>
      <c r="E35" s="108" t="s">
        <v>175</v>
      </c>
      <c r="F35" s="108">
        <v>1998</v>
      </c>
      <c r="G35" s="108">
        <v>90</v>
      </c>
      <c r="H35" s="116" t="s">
        <v>246</v>
      </c>
      <c r="I35" s="108">
        <v>5</v>
      </c>
      <c r="J35" s="108">
        <v>5</v>
      </c>
      <c r="K35" s="108">
        <v>61</v>
      </c>
      <c r="L35" s="108">
        <v>20</v>
      </c>
      <c r="N35" s="108">
        <v>44</v>
      </c>
      <c r="O35" s="108">
        <v>18</v>
      </c>
      <c r="Q35" s="108">
        <f t="shared" si="1"/>
        <v>105</v>
      </c>
    </row>
    <row r="36" spans="2:17">
      <c r="B36" s="115" t="s">
        <v>261</v>
      </c>
      <c r="C36" s="127" t="s">
        <v>243</v>
      </c>
      <c r="D36" s="108" t="s">
        <v>67</v>
      </c>
      <c r="E36" s="108" t="s">
        <v>260</v>
      </c>
      <c r="F36" s="108">
        <v>1968</v>
      </c>
      <c r="G36" s="108">
        <v>90</v>
      </c>
      <c r="H36" s="116" t="s">
        <v>246</v>
      </c>
      <c r="I36" s="108">
        <v>5</v>
      </c>
      <c r="J36" s="108">
        <v>5</v>
      </c>
      <c r="K36" s="108">
        <v>57</v>
      </c>
      <c r="L36" s="108">
        <v>20</v>
      </c>
      <c r="N36" s="108">
        <v>47</v>
      </c>
      <c r="O36" s="108">
        <v>18</v>
      </c>
      <c r="Q36" s="108">
        <f t="shared" si="1"/>
        <v>104</v>
      </c>
    </row>
    <row r="37" spans="2:17">
      <c r="B37" s="115" t="s">
        <v>187</v>
      </c>
      <c r="C37" s="127" t="s">
        <v>244</v>
      </c>
      <c r="D37" s="108" t="s">
        <v>52</v>
      </c>
      <c r="E37" s="108" t="s">
        <v>42</v>
      </c>
      <c r="F37" s="108">
        <v>2006</v>
      </c>
      <c r="G37" s="108">
        <v>90</v>
      </c>
      <c r="H37" s="116" t="s">
        <v>246</v>
      </c>
      <c r="I37" s="108">
        <v>5</v>
      </c>
      <c r="J37" s="108">
        <v>5</v>
      </c>
      <c r="K37" s="108">
        <v>60</v>
      </c>
      <c r="L37" s="108">
        <v>20</v>
      </c>
      <c r="N37" s="108">
        <v>44</v>
      </c>
      <c r="O37" s="108">
        <v>18</v>
      </c>
      <c r="Q37" s="108">
        <f t="shared" si="1"/>
        <v>104</v>
      </c>
    </row>
    <row r="38" spans="2:17">
      <c r="B38" s="115" t="s">
        <v>233</v>
      </c>
      <c r="C38" s="127" t="s">
        <v>243</v>
      </c>
      <c r="D38" s="108" t="s">
        <v>88</v>
      </c>
      <c r="E38" s="108" t="s">
        <v>237</v>
      </c>
      <c r="F38" s="108">
        <v>2005</v>
      </c>
      <c r="G38" s="108">
        <v>90</v>
      </c>
      <c r="H38" s="116" t="s">
        <v>246</v>
      </c>
      <c r="I38" s="108">
        <v>5</v>
      </c>
      <c r="J38" s="108">
        <v>5</v>
      </c>
      <c r="K38" s="108">
        <v>54</v>
      </c>
      <c r="L38" s="108">
        <v>20</v>
      </c>
      <c r="N38" s="108">
        <v>46</v>
      </c>
      <c r="O38" s="108">
        <v>18</v>
      </c>
      <c r="Q38" s="108">
        <f t="shared" si="1"/>
        <v>100</v>
      </c>
    </row>
    <row r="39" spans="2:17">
      <c r="B39" s="115" t="s">
        <v>275</v>
      </c>
      <c r="C39" s="127" t="s">
        <v>243</v>
      </c>
      <c r="D39" s="108" t="s">
        <v>276</v>
      </c>
      <c r="E39" s="108" t="s">
        <v>277</v>
      </c>
      <c r="F39" s="108">
        <v>1998</v>
      </c>
      <c r="G39" s="108">
        <v>90</v>
      </c>
      <c r="H39" s="116" t="s">
        <v>246</v>
      </c>
      <c r="I39" s="108">
        <v>5</v>
      </c>
      <c r="J39" s="108">
        <v>5</v>
      </c>
      <c r="K39" s="108">
        <v>51</v>
      </c>
      <c r="L39" s="108">
        <v>20</v>
      </c>
      <c r="N39" s="108">
        <v>48</v>
      </c>
      <c r="O39" s="108">
        <v>18</v>
      </c>
      <c r="Q39" s="108">
        <f t="shared" si="1"/>
        <v>99</v>
      </c>
    </row>
    <row r="40" spans="2:17">
      <c r="B40" s="115" t="s">
        <v>275</v>
      </c>
      <c r="C40" s="127" t="s">
        <v>243</v>
      </c>
      <c r="D40" s="108" t="s">
        <v>276</v>
      </c>
      <c r="E40" s="108" t="s">
        <v>222</v>
      </c>
      <c r="F40" s="108">
        <v>2000</v>
      </c>
      <c r="G40" s="108">
        <v>90</v>
      </c>
      <c r="H40" s="116" t="s">
        <v>246</v>
      </c>
      <c r="I40" s="108">
        <v>5</v>
      </c>
      <c r="J40" s="108">
        <v>5</v>
      </c>
      <c r="K40" s="108">
        <v>56</v>
      </c>
      <c r="L40" s="108">
        <v>20</v>
      </c>
      <c r="N40" s="108">
        <v>42</v>
      </c>
      <c r="O40" s="108">
        <v>18</v>
      </c>
      <c r="Q40" s="108">
        <f t="shared" si="1"/>
        <v>98</v>
      </c>
    </row>
    <row r="41" spans="2:17">
      <c r="B41" s="115" t="s">
        <v>241</v>
      </c>
      <c r="D41" s="108" t="s">
        <v>311</v>
      </c>
      <c r="E41" s="108" t="s">
        <v>79</v>
      </c>
      <c r="F41" s="108">
        <v>1986</v>
      </c>
      <c r="G41" s="108">
        <v>90</v>
      </c>
      <c r="H41" s="116" t="s">
        <v>246</v>
      </c>
      <c r="I41" s="108">
        <v>5</v>
      </c>
      <c r="J41" s="108">
        <v>5</v>
      </c>
      <c r="K41" s="108">
        <v>51</v>
      </c>
      <c r="L41" s="108">
        <v>20</v>
      </c>
      <c r="N41" s="108">
        <v>45</v>
      </c>
      <c r="O41" s="108">
        <v>18</v>
      </c>
      <c r="Q41" s="108">
        <f t="shared" si="1"/>
        <v>96</v>
      </c>
    </row>
    <row r="42" spans="2:17">
      <c r="B42" s="115" t="s">
        <v>275</v>
      </c>
      <c r="C42" s="127" t="s">
        <v>243</v>
      </c>
      <c r="D42" s="108" t="s">
        <v>303</v>
      </c>
      <c r="E42" s="108" t="s">
        <v>304</v>
      </c>
      <c r="F42" s="108">
        <v>1998</v>
      </c>
      <c r="G42" s="108">
        <v>90</v>
      </c>
      <c r="H42" s="116" t="s">
        <v>246</v>
      </c>
      <c r="I42" s="108">
        <v>5</v>
      </c>
      <c r="J42" s="108">
        <v>5</v>
      </c>
      <c r="K42" s="108">
        <v>60</v>
      </c>
      <c r="L42" s="108">
        <v>20</v>
      </c>
      <c r="N42" s="108">
        <v>36</v>
      </c>
      <c r="O42" s="108">
        <v>18</v>
      </c>
      <c r="Q42" s="108">
        <f t="shared" si="1"/>
        <v>96</v>
      </c>
    </row>
    <row r="43" spans="2:17">
      <c r="B43" s="115" t="s">
        <v>325</v>
      </c>
      <c r="D43" s="108" t="s">
        <v>269</v>
      </c>
      <c r="E43" s="108" t="s">
        <v>22</v>
      </c>
      <c r="F43" s="108">
        <v>1969</v>
      </c>
      <c r="G43" s="108">
        <v>90</v>
      </c>
      <c r="H43" s="116" t="s">
        <v>246</v>
      </c>
      <c r="I43" s="108">
        <v>5</v>
      </c>
      <c r="J43" s="108">
        <v>5</v>
      </c>
      <c r="K43" s="108">
        <v>48</v>
      </c>
      <c r="L43" s="108">
        <v>20</v>
      </c>
      <c r="N43" s="108">
        <v>47</v>
      </c>
      <c r="O43" s="108">
        <v>18</v>
      </c>
      <c r="Q43" s="108">
        <f t="shared" si="1"/>
        <v>95</v>
      </c>
    </row>
    <row r="44" spans="2:17">
      <c r="B44" s="115" t="s">
        <v>241</v>
      </c>
      <c r="C44" s="128"/>
      <c r="D44" s="108" t="s">
        <v>226</v>
      </c>
      <c r="E44" s="108" t="s">
        <v>227</v>
      </c>
      <c r="F44" s="108">
        <v>1977</v>
      </c>
      <c r="G44" s="108">
        <v>90</v>
      </c>
      <c r="H44" s="116" t="s">
        <v>246</v>
      </c>
      <c r="I44" s="108">
        <v>5</v>
      </c>
      <c r="J44" s="108">
        <v>5</v>
      </c>
      <c r="K44" s="108">
        <v>51</v>
      </c>
      <c r="L44" s="108">
        <v>20</v>
      </c>
      <c r="N44" s="108">
        <v>44</v>
      </c>
      <c r="O44" s="108">
        <v>18</v>
      </c>
      <c r="Q44" s="108">
        <f t="shared" si="1"/>
        <v>95</v>
      </c>
    </row>
    <row r="45" spans="2:17">
      <c r="B45" s="115" t="s">
        <v>241</v>
      </c>
      <c r="D45" s="108" t="s">
        <v>239</v>
      </c>
      <c r="E45" s="108" t="s">
        <v>257</v>
      </c>
      <c r="F45" s="108">
        <v>1961</v>
      </c>
      <c r="G45" s="108">
        <v>90</v>
      </c>
      <c r="H45" s="116" t="s">
        <v>246</v>
      </c>
      <c r="I45" s="108">
        <v>5</v>
      </c>
      <c r="J45" s="108">
        <v>5</v>
      </c>
      <c r="K45" s="108">
        <v>44</v>
      </c>
      <c r="L45" s="108">
        <v>20</v>
      </c>
      <c r="N45" s="108">
        <v>50</v>
      </c>
      <c r="O45" s="108">
        <v>18</v>
      </c>
      <c r="Q45" s="108">
        <f t="shared" si="1"/>
        <v>94</v>
      </c>
    </row>
    <row r="46" spans="2:17">
      <c r="B46" s="115" t="s">
        <v>289</v>
      </c>
      <c r="C46" s="127" t="s">
        <v>291</v>
      </c>
      <c r="D46" s="108" t="s">
        <v>287</v>
      </c>
      <c r="E46" s="108" t="s">
        <v>288</v>
      </c>
      <c r="F46" s="108">
        <v>1998</v>
      </c>
      <c r="G46" s="108">
        <v>90</v>
      </c>
      <c r="H46" s="116" t="s">
        <v>246</v>
      </c>
      <c r="I46" s="108">
        <v>5</v>
      </c>
      <c r="J46" s="108">
        <v>10</v>
      </c>
      <c r="K46" s="108">
        <v>54</v>
      </c>
      <c r="L46" s="108">
        <v>20</v>
      </c>
      <c r="N46" s="108">
        <v>40</v>
      </c>
      <c r="O46" s="108">
        <v>18</v>
      </c>
      <c r="Q46" s="108">
        <f t="shared" si="1"/>
        <v>94</v>
      </c>
    </row>
    <row r="47" spans="2:17">
      <c r="B47" s="115" t="s">
        <v>306</v>
      </c>
      <c r="C47" s="127" t="s">
        <v>243</v>
      </c>
      <c r="D47" s="108" t="s">
        <v>312</v>
      </c>
      <c r="E47" s="108" t="s">
        <v>309</v>
      </c>
      <c r="F47" s="108">
        <v>2007</v>
      </c>
      <c r="G47" s="108">
        <v>90</v>
      </c>
      <c r="H47" s="116" t="s">
        <v>246</v>
      </c>
      <c r="I47" s="108">
        <v>5</v>
      </c>
      <c r="J47" s="108">
        <v>5</v>
      </c>
      <c r="K47" s="108">
        <v>57</v>
      </c>
      <c r="L47" s="108">
        <v>20</v>
      </c>
      <c r="N47" s="108">
        <v>36</v>
      </c>
      <c r="O47" s="108">
        <v>18</v>
      </c>
      <c r="Q47" s="108">
        <f t="shared" si="1"/>
        <v>93</v>
      </c>
    </row>
    <row r="48" spans="2:17">
      <c r="B48" s="115" t="s">
        <v>187</v>
      </c>
      <c r="C48" s="127" t="s">
        <v>244</v>
      </c>
      <c r="D48" s="108" t="s">
        <v>263</v>
      </c>
      <c r="E48" s="108" t="s">
        <v>328</v>
      </c>
      <c r="F48" s="108">
        <v>2008</v>
      </c>
      <c r="G48" s="108">
        <v>90</v>
      </c>
      <c r="H48" s="116" t="s">
        <v>246</v>
      </c>
      <c r="I48" s="108">
        <v>5</v>
      </c>
      <c r="J48" s="108">
        <v>5</v>
      </c>
      <c r="K48" s="108">
        <v>55</v>
      </c>
      <c r="L48" s="108">
        <v>20</v>
      </c>
      <c r="N48" s="108">
        <v>38</v>
      </c>
      <c r="O48" s="108">
        <v>18</v>
      </c>
      <c r="Q48" s="108">
        <f t="shared" si="1"/>
        <v>93</v>
      </c>
    </row>
    <row r="49" spans="2:17">
      <c r="B49" s="115" t="s">
        <v>241</v>
      </c>
      <c r="C49" s="128"/>
      <c r="D49" s="108" t="s">
        <v>226</v>
      </c>
      <c r="E49" s="108" t="s">
        <v>216</v>
      </c>
      <c r="F49" s="108">
        <v>1980</v>
      </c>
      <c r="G49" s="108">
        <v>90</v>
      </c>
      <c r="H49" s="116" t="s">
        <v>246</v>
      </c>
      <c r="I49" s="108">
        <v>5</v>
      </c>
      <c r="J49" s="108">
        <v>5</v>
      </c>
      <c r="K49" s="108">
        <v>58</v>
      </c>
      <c r="L49" s="108">
        <v>20</v>
      </c>
      <c r="N49" s="108">
        <v>34</v>
      </c>
      <c r="O49" s="108">
        <v>18</v>
      </c>
      <c r="Q49" s="108">
        <f t="shared" si="1"/>
        <v>92</v>
      </c>
    </row>
    <row r="50" spans="2:17">
      <c r="B50" s="115" t="s">
        <v>306</v>
      </c>
      <c r="C50" s="127" t="s">
        <v>243</v>
      </c>
      <c r="D50" s="108" t="s">
        <v>276</v>
      </c>
      <c r="E50" s="108" t="s">
        <v>307</v>
      </c>
      <c r="F50" s="108">
        <v>1984</v>
      </c>
      <c r="G50" s="108">
        <v>90</v>
      </c>
      <c r="H50" s="116" t="s">
        <v>246</v>
      </c>
      <c r="I50" s="108">
        <v>5</v>
      </c>
      <c r="J50" s="108">
        <v>5</v>
      </c>
      <c r="K50" s="108">
        <v>53</v>
      </c>
      <c r="L50" s="108">
        <v>20</v>
      </c>
      <c r="N50" s="108">
        <v>39</v>
      </c>
      <c r="O50" s="108">
        <v>18</v>
      </c>
      <c r="Q50" s="108">
        <f t="shared" si="1"/>
        <v>92</v>
      </c>
    </row>
    <row r="51" spans="2:17">
      <c r="B51" s="115" t="s">
        <v>289</v>
      </c>
      <c r="C51" s="127" t="s">
        <v>291</v>
      </c>
      <c r="D51" s="108" t="s">
        <v>239</v>
      </c>
      <c r="E51" s="108" t="s">
        <v>290</v>
      </c>
      <c r="F51" s="108">
        <v>1997</v>
      </c>
      <c r="G51" s="108">
        <v>90</v>
      </c>
      <c r="H51" s="116" t="s">
        <v>246</v>
      </c>
      <c r="I51" s="108">
        <v>5</v>
      </c>
      <c r="J51" s="108">
        <v>10</v>
      </c>
      <c r="K51" s="108">
        <v>51</v>
      </c>
      <c r="L51" s="108">
        <v>20</v>
      </c>
      <c r="N51" s="108">
        <v>38</v>
      </c>
      <c r="O51" s="108">
        <v>18</v>
      </c>
      <c r="Q51" s="108">
        <f t="shared" si="1"/>
        <v>89</v>
      </c>
    </row>
    <row r="52" spans="2:17">
      <c r="B52" s="115" t="s">
        <v>321</v>
      </c>
      <c r="D52" s="108" t="s">
        <v>322</v>
      </c>
      <c r="E52" s="108" t="s">
        <v>323</v>
      </c>
      <c r="F52" s="108">
        <v>1973</v>
      </c>
      <c r="G52" s="108">
        <v>90</v>
      </c>
      <c r="H52" s="116" t="s">
        <v>246</v>
      </c>
      <c r="I52" s="108">
        <v>5</v>
      </c>
      <c r="J52" s="108">
        <v>5</v>
      </c>
      <c r="K52" s="108">
        <v>40</v>
      </c>
      <c r="L52" s="108">
        <v>20</v>
      </c>
      <c r="N52" s="108">
        <v>37</v>
      </c>
      <c r="O52" s="108">
        <v>18</v>
      </c>
      <c r="Q52" s="108">
        <f t="shared" si="1"/>
        <v>77</v>
      </c>
    </row>
    <row r="53" spans="2:17">
      <c r="B53" s="115" t="s">
        <v>229</v>
      </c>
      <c r="C53" s="127" t="s">
        <v>243</v>
      </c>
      <c r="D53" s="108" t="s">
        <v>178</v>
      </c>
      <c r="E53" s="108" t="s">
        <v>180</v>
      </c>
      <c r="F53" s="108">
        <v>1994</v>
      </c>
      <c r="G53" s="108">
        <v>90</v>
      </c>
      <c r="H53" s="116" t="s">
        <v>246</v>
      </c>
      <c r="I53" s="108">
        <v>5</v>
      </c>
      <c r="J53" s="108">
        <v>5</v>
      </c>
      <c r="K53" s="108">
        <v>46</v>
      </c>
      <c r="L53" s="108">
        <v>20</v>
      </c>
      <c r="N53" s="108">
        <v>31</v>
      </c>
      <c r="O53" s="108">
        <v>18</v>
      </c>
      <c r="Q53" s="108">
        <f t="shared" si="1"/>
        <v>77</v>
      </c>
    </row>
    <row r="54" spans="2:17">
      <c r="B54" s="115" t="s">
        <v>238</v>
      </c>
      <c r="C54" s="127" t="s">
        <v>243</v>
      </c>
      <c r="D54" s="108" t="s">
        <v>115</v>
      </c>
      <c r="E54" s="108" t="s">
        <v>61</v>
      </c>
      <c r="F54" s="108">
        <v>1966</v>
      </c>
      <c r="G54" s="108">
        <v>90</v>
      </c>
      <c r="H54" s="116" t="s">
        <v>246</v>
      </c>
      <c r="I54" s="108">
        <v>5</v>
      </c>
      <c r="J54" s="108">
        <v>5</v>
      </c>
      <c r="K54" s="108">
        <v>40</v>
      </c>
      <c r="L54" s="108">
        <v>20</v>
      </c>
      <c r="N54" s="108">
        <v>33</v>
      </c>
      <c r="O54" s="108">
        <v>18</v>
      </c>
      <c r="Q54" s="108">
        <f t="shared" si="1"/>
        <v>73</v>
      </c>
    </row>
    <row r="55" spans="2:17">
      <c r="B55" s="115" t="s">
        <v>294</v>
      </c>
      <c r="C55" s="127" t="s">
        <v>291</v>
      </c>
      <c r="D55" s="108" t="s">
        <v>298</v>
      </c>
      <c r="E55" s="108" t="s">
        <v>268</v>
      </c>
      <c r="F55" s="108">
        <v>1984</v>
      </c>
      <c r="G55" s="108">
        <v>90</v>
      </c>
      <c r="H55" s="116" t="s">
        <v>246</v>
      </c>
      <c r="I55" s="108">
        <v>5</v>
      </c>
      <c r="J55" s="108">
        <v>5</v>
      </c>
      <c r="K55" s="108">
        <v>49</v>
      </c>
      <c r="L55" s="108">
        <v>20</v>
      </c>
      <c r="N55" s="108">
        <v>24</v>
      </c>
      <c r="O55" s="108">
        <v>18</v>
      </c>
      <c r="Q55" s="108">
        <f t="shared" si="1"/>
        <v>73</v>
      </c>
    </row>
    <row r="56" spans="2:17">
      <c r="B56" s="115" t="s">
        <v>294</v>
      </c>
      <c r="C56" s="127" t="s">
        <v>291</v>
      </c>
      <c r="D56" s="108" t="s">
        <v>297</v>
      </c>
      <c r="E56" s="108" t="s">
        <v>299</v>
      </c>
      <c r="F56" s="108">
        <v>1985</v>
      </c>
      <c r="G56" s="108">
        <v>90</v>
      </c>
      <c r="H56" s="116" t="s">
        <v>246</v>
      </c>
      <c r="I56" s="108">
        <v>5</v>
      </c>
      <c r="J56" s="108">
        <v>5</v>
      </c>
      <c r="K56" s="108">
        <v>42</v>
      </c>
      <c r="L56" s="108">
        <v>20</v>
      </c>
      <c r="N56" s="108">
        <v>30</v>
      </c>
      <c r="O56" s="108">
        <v>18</v>
      </c>
      <c r="Q56" s="108">
        <f t="shared" si="1"/>
        <v>72</v>
      </c>
    </row>
    <row r="57" spans="2:17">
      <c r="B57" s="115" t="s">
        <v>314</v>
      </c>
      <c r="C57" s="127" t="s">
        <v>243</v>
      </c>
      <c r="D57" s="108" t="s">
        <v>319</v>
      </c>
      <c r="E57" s="108" t="s">
        <v>114</v>
      </c>
      <c r="F57" s="108">
        <v>1967</v>
      </c>
      <c r="G57" s="108">
        <v>90</v>
      </c>
      <c r="H57" s="116" t="s">
        <v>246</v>
      </c>
      <c r="I57" s="108">
        <v>5</v>
      </c>
      <c r="J57" s="108">
        <v>5</v>
      </c>
      <c r="K57" s="108">
        <v>34</v>
      </c>
      <c r="L57" s="108">
        <v>20</v>
      </c>
      <c r="N57" s="108">
        <v>37</v>
      </c>
      <c r="O57" s="108">
        <v>18</v>
      </c>
      <c r="Q57" s="108">
        <f t="shared" si="1"/>
        <v>71</v>
      </c>
    </row>
    <row r="58" spans="2:17">
      <c r="B58" s="115" t="s">
        <v>331</v>
      </c>
      <c r="C58" s="127" t="s">
        <v>243</v>
      </c>
      <c r="D58" s="108" t="s">
        <v>64</v>
      </c>
      <c r="E58" s="108" t="s">
        <v>71</v>
      </c>
      <c r="F58" s="108">
        <v>1968</v>
      </c>
      <c r="G58" s="108">
        <v>90</v>
      </c>
      <c r="H58" s="116" t="s">
        <v>246</v>
      </c>
      <c r="I58" s="108">
        <v>5</v>
      </c>
      <c r="J58" s="108">
        <v>5</v>
      </c>
      <c r="K58" s="108">
        <v>66</v>
      </c>
      <c r="L58" s="108">
        <v>20</v>
      </c>
      <c r="M58" s="116">
        <v>10</v>
      </c>
      <c r="Q58" s="108">
        <f t="shared" si="1"/>
        <v>66</v>
      </c>
    </row>
    <row r="59" spans="2:17">
      <c r="B59" s="115" t="s">
        <v>223</v>
      </c>
      <c r="C59" s="127" t="s">
        <v>243</v>
      </c>
      <c r="D59" s="108" t="s">
        <v>69</v>
      </c>
      <c r="E59" s="108" t="s">
        <v>70</v>
      </c>
      <c r="F59" s="108">
        <v>1972</v>
      </c>
      <c r="G59" s="108">
        <v>90</v>
      </c>
      <c r="H59" s="116" t="s">
        <v>246</v>
      </c>
      <c r="I59" s="108">
        <v>5</v>
      </c>
      <c r="J59" s="108">
        <v>5</v>
      </c>
      <c r="K59" s="108">
        <v>65</v>
      </c>
      <c r="L59" s="108">
        <v>20</v>
      </c>
      <c r="Q59" s="108">
        <f t="shared" si="1"/>
        <v>65</v>
      </c>
    </row>
    <row r="60" spans="2:17">
      <c r="B60" s="115" t="s">
        <v>241</v>
      </c>
      <c r="C60" s="128"/>
      <c r="D60" s="108" t="s">
        <v>207</v>
      </c>
      <c r="E60" s="108" t="s">
        <v>209</v>
      </c>
      <c r="F60" s="108">
        <v>1996</v>
      </c>
      <c r="G60" s="108">
        <v>90</v>
      </c>
      <c r="H60" s="116" t="s">
        <v>246</v>
      </c>
      <c r="I60" s="108">
        <v>5</v>
      </c>
      <c r="J60" s="108">
        <v>5</v>
      </c>
      <c r="K60" s="108">
        <v>65</v>
      </c>
      <c r="L60" s="108">
        <v>20</v>
      </c>
      <c r="Q60" s="108">
        <f t="shared" si="1"/>
        <v>65</v>
      </c>
    </row>
    <row r="61" spans="2:17">
      <c r="B61" s="115" t="s">
        <v>223</v>
      </c>
      <c r="C61" s="127" t="s">
        <v>243</v>
      </c>
      <c r="D61" s="108" t="s">
        <v>219</v>
      </c>
      <c r="E61" s="108" t="s">
        <v>103</v>
      </c>
      <c r="F61" s="108">
        <v>1992</v>
      </c>
      <c r="G61" s="108">
        <v>90</v>
      </c>
      <c r="H61" s="116" t="s">
        <v>246</v>
      </c>
      <c r="I61" s="108">
        <v>5</v>
      </c>
      <c r="J61" s="108">
        <v>5</v>
      </c>
      <c r="K61" s="108">
        <v>64</v>
      </c>
      <c r="L61" s="108">
        <v>20</v>
      </c>
      <c r="Q61" s="108">
        <f t="shared" si="1"/>
        <v>64</v>
      </c>
    </row>
    <row r="62" spans="2:17">
      <c r="B62" s="115" t="s">
        <v>266</v>
      </c>
      <c r="C62" s="127" t="s">
        <v>243</v>
      </c>
      <c r="D62" s="108" t="s">
        <v>267</v>
      </c>
      <c r="E62" s="108" t="s">
        <v>133</v>
      </c>
      <c r="F62" s="108">
        <v>1972</v>
      </c>
      <c r="G62" s="108">
        <v>90</v>
      </c>
      <c r="H62" s="116" t="s">
        <v>246</v>
      </c>
      <c r="I62" s="108">
        <v>5</v>
      </c>
      <c r="J62" s="108">
        <v>5</v>
      </c>
      <c r="K62" s="108">
        <v>60</v>
      </c>
      <c r="L62" s="108">
        <v>20</v>
      </c>
      <c r="Q62" s="108">
        <f t="shared" si="1"/>
        <v>60</v>
      </c>
    </row>
    <row r="63" spans="2:17">
      <c r="B63" s="115" t="s">
        <v>294</v>
      </c>
      <c r="C63" s="127" t="s">
        <v>291</v>
      </c>
      <c r="D63" s="108" t="s">
        <v>295</v>
      </c>
      <c r="E63" s="108" t="s">
        <v>296</v>
      </c>
      <c r="F63" s="108">
        <v>1982</v>
      </c>
      <c r="G63" s="108">
        <v>90</v>
      </c>
      <c r="H63" s="116" t="s">
        <v>246</v>
      </c>
      <c r="I63" s="108">
        <v>5</v>
      </c>
      <c r="J63" s="108">
        <v>5</v>
      </c>
      <c r="K63" s="108">
        <v>41</v>
      </c>
      <c r="L63" s="108">
        <v>20</v>
      </c>
      <c r="N63" s="108">
        <v>19</v>
      </c>
      <c r="O63" s="108">
        <v>18</v>
      </c>
      <c r="Q63" s="108">
        <f t="shared" si="1"/>
        <v>60</v>
      </c>
    </row>
    <row r="64" spans="2:17">
      <c r="B64" s="115" t="s">
        <v>266</v>
      </c>
      <c r="C64" s="127" t="s">
        <v>243</v>
      </c>
      <c r="D64" s="108" t="s">
        <v>226</v>
      </c>
      <c r="E64" s="108" t="s">
        <v>220</v>
      </c>
      <c r="F64" s="108">
        <v>1975</v>
      </c>
      <c r="G64" s="108">
        <v>90</v>
      </c>
      <c r="H64" s="116" t="s">
        <v>246</v>
      </c>
      <c r="I64" s="108">
        <v>5</v>
      </c>
      <c r="J64" s="108">
        <v>5</v>
      </c>
      <c r="K64" s="108">
        <v>59</v>
      </c>
      <c r="L64" s="108">
        <v>20</v>
      </c>
      <c r="Q64" s="108">
        <f t="shared" si="1"/>
        <v>59</v>
      </c>
    </row>
    <row r="65" spans="2:17">
      <c r="B65" s="115" t="s">
        <v>233</v>
      </c>
      <c r="C65" s="127" t="s">
        <v>243</v>
      </c>
      <c r="D65" s="108" t="s">
        <v>235</v>
      </c>
      <c r="E65" s="108" t="s">
        <v>236</v>
      </c>
      <c r="F65" s="108">
        <v>2005</v>
      </c>
      <c r="G65" s="108">
        <v>90</v>
      </c>
      <c r="H65" s="116" t="s">
        <v>246</v>
      </c>
      <c r="I65" s="108">
        <v>5</v>
      </c>
      <c r="J65" s="108">
        <v>5</v>
      </c>
      <c r="K65" s="108">
        <v>57</v>
      </c>
      <c r="L65" s="108">
        <v>20</v>
      </c>
      <c r="Q65" s="108">
        <f t="shared" si="1"/>
        <v>57</v>
      </c>
    </row>
    <row r="66" spans="2:17">
      <c r="B66" s="115" t="s">
        <v>266</v>
      </c>
      <c r="C66" s="127" t="s">
        <v>243</v>
      </c>
      <c r="D66" s="108" t="s">
        <v>267</v>
      </c>
      <c r="E66" s="108" t="s">
        <v>268</v>
      </c>
      <c r="F66" s="108">
        <v>1979</v>
      </c>
      <c r="G66" s="108">
        <v>90</v>
      </c>
      <c r="H66" s="116" t="s">
        <v>246</v>
      </c>
      <c r="I66" s="108">
        <v>5</v>
      </c>
      <c r="J66" s="108">
        <v>5</v>
      </c>
      <c r="K66" s="108">
        <v>51</v>
      </c>
      <c r="L66" s="108">
        <v>20</v>
      </c>
      <c r="Q66" s="108">
        <f t="shared" ref="Q66:Q74" si="2">K66+N66</f>
        <v>51</v>
      </c>
    </row>
    <row r="67" spans="2:17">
      <c r="B67" s="115" t="s">
        <v>241</v>
      </c>
      <c r="C67" s="128"/>
      <c r="D67" s="108" t="s">
        <v>207</v>
      </c>
      <c r="E67" s="108" t="s">
        <v>210</v>
      </c>
      <c r="F67" s="108">
        <v>1998</v>
      </c>
      <c r="G67" s="108">
        <v>90</v>
      </c>
      <c r="H67" s="116" t="s">
        <v>246</v>
      </c>
      <c r="I67" s="108">
        <v>5</v>
      </c>
      <c r="J67" s="108">
        <v>5</v>
      </c>
      <c r="K67" s="108">
        <v>50</v>
      </c>
      <c r="L67" s="108">
        <v>20</v>
      </c>
      <c r="Q67" s="108">
        <f t="shared" si="2"/>
        <v>50</v>
      </c>
    </row>
    <row r="68" spans="2:17">
      <c r="B68" s="115" t="s">
        <v>229</v>
      </c>
      <c r="C68" s="127" t="s">
        <v>243</v>
      </c>
      <c r="D68" s="108" t="s">
        <v>174</v>
      </c>
      <c r="E68" s="108" t="s">
        <v>231</v>
      </c>
      <c r="F68" s="108">
        <v>2003</v>
      </c>
      <c r="G68" s="108">
        <v>90</v>
      </c>
      <c r="H68" s="116" t="s">
        <v>246</v>
      </c>
      <c r="I68" s="108">
        <v>5</v>
      </c>
      <c r="J68" s="108">
        <v>5</v>
      </c>
      <c r="K68" s="108">
        <v>50</v>
      </c>
      <c r="L68" s="108">
        <v>20</v>
      </c>
      <c r="Q68" s="108">
        <f t="shared" si="2"/>
        <v>50</v>
      </c>
    </row>
    <row r="69" spans="2:17">
      <c r="B69" s="115" t="s">
        <v>241</v>
      </c>
      <c r="D69" s="108" t="s">
        <v>282</v>
      </c>
      <c r="E69" s="108" t="s">
        <v>32</v>
      </c>
      <c r="F69" s="108">
        <v>1946</v>
      </c>
      <c r="G69" s="108">
        <v>90</v>
      </c>
      <c r="H69" s="116" t="s">
        <v>246</v>
      </c>
      <c r="I69" s="108">
        <v>5</v>
      </c>
      <c r="J69" s="108">
        <v>5</v>
      </c>
      <c r="N69" s="108">
        <v>44</v>
      </c>
      <c r="O69" s="108">
        <v>18</v>
      </c>
      <c r="Q69" s="108">
        <f t="shared" si="2"/>
        <v>44</v>
      </c>
    </row>
    <row r="70" spans="2:17">
      <c r="B70" s="115" t="s">
        <v>241</v>
      </c>
      <c r="C70" s="128"/>
      <c r="D70" s="108" t="s">
        <v>207</v>
      </c>
      <c r="E70" s="108" t="s">
        <v>208</v>
      </c>
      <c r="F70" s="108">
        <v>1970</v>
      </c>
      <c r="G70" s="108">
        <v>90</v>
      </c>
      <c r="H70" s="116" t="s">
        <v>246</v>
      </c>
      <c r="I70" s="108">
        <v>5</v>
      </c>
      <c r="J70" s="108">
        <v>5</v>
      </c>
      <c r="K70" s="108">
        <v>43</v>
      </c>
      <c r="L70" s="108">
        <v>20</v>
      </c>
      <c r="Q70" s="108">
        <f t="shared" si="2"/>
        <v>43</v>
      </c>
    </row>
    <row r="71" spans="2:17">
      <c r="B71" s="115" t="s">
        <v>241</v>
      </c>
      <c r="D71" s="108" t="s">
        <v>239</v>
      </c>
      <c r="E71" s="108" t="s">
        <v>271</v>
      </c>
      <c r="F71" s="108">
        <v>2000</v>
      </c>
      <c r="G71" s="108">
        <v>90</v>
      </c>
      <c r="H71" s="116" t="s">
        <v>246</v>
      </c>
      <c r="I71" s="108">
        <v>5</v>
      </c>
      <c r="J71" s="108">
        <v>5</v>
      </c>
      <c r="N71" s="108">
        <v>32</v>
      </c>
      <c r="O71" s="108">
        <v>18</v>
      </c>
      <c r="Q71" s="108">
        <f t="shared" si="2"/>
        <v>32</v>
      </c>
    </row>
    <row r="72" spans="2:17">
      <c r="B72" s="115" t="s">
        <v>241</v>
      </c>
      <c r="C72" s="128"/>
      <c r="D72" s="108" t="s">
        <v>115</v>
      </c>
      <c r="E72" s="108" t="s">
        <v>240</v>
      </c>
      <c r="F72" s="108">
        <v>2003</v>
      </c>
      <c r="G72" s="108">
        <v>90</v>
      </c>
      <c r="H72" s="116" t="s">
        <v>246</v>
      </c>
      <c r="I72" s="108">
        <v>5</v>
      </c>
      <c r="J72" s="108">
        <v>5</v>
      </c>
      <c r="N72" s="108">
        <v>32</v>
      </c>
      <c r="O72" s="108">
        <v>18</v>
      </c>
      <c r="Q72" s="108">
        <f t="shared" si="2"/>
        <v>32</v>
      </c>
    </row>
    <row r="73" spans="2:17">
      <c r="B73" s="115" t="s">
        <v>241</v>
      </c>
      <c r="D73" s="108" t="s">
        <v>239</v>
      </c>
      <c r="E73" s="108" t="s">
        <v>293</v>
      </c>
      <c r="F73" s="108">
        <v>2008</v>
      </c>
      <c r="G73" s="108">
        <v>90</v>
      </c>
      <c r="H73" s="116" t="s">
        <v>246</v>
      </c>
      <c r="I73" s="108">
        <v>5</v>
      </c>
      <c r="J73" s="108">
        <v>5</v>
      </c>
      <c r="N73" s="108">
        <v>21</v>
      </c>
      <c r="O73" s="108">
        <v>18</v>
      </c>
      <c r="Q73" s="108">
        <f t="shared" si="2"/>
        <v>21</v>
      </c>
    </row>
    <row r="74" spans="2:17">
      <c r="B74" s="115" t="s">
        <v>331</v>
      </c>
      <c r="C74" s="127" t="s">
        <v>243</v>
      </c>
      <c r="D74" s="108" t="s">
        <v>174</v>
      </c>
      <c r="E74" s="108" t="s">
        <v>232</v>
      </c>
      <c r="F74" s="108">
        <v>2006</v>
      </c>
      <c r="G74" s="108">
        <v>90</v>
      </c>
      <c r="H74" s="116" t="s">
        <v>246</v>
      </c>
      <c r="I74" s="108">
        <v>5</v>
      </c>
      <c r="J74" s="108">
        <v>5</v>
      </c>
      <c r="K74" s="108">
        <v>18</v>
      </c>
      <c r="L74" s="108">
        <v>20</v>
      </c>
      <c r="Q74" s="108">
        <f t="shared" si="2"/>
        <v>18</v>
      </c>
    </row>
  </sheetData>
  <autoFilter ref="B1:Q74" xr:uid="{6E346566-65E6-4208-9E59-115E090DB89F}"/>
  <sortState xmlns:xlrd2="http://schemas.microsoft.com/office/spreadsheetml/2017/richdata2" ref="B2:Q74">
    <sortCondition descending="1" ref="Q2:Q74"/>
    <sortCondition ref="F2:F74"/>
  </sortState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6566-65E6-4208-9E59-115E090DB89F}">
  <sheetPr>
    <tabColor rgb="FF00B0F0"/>
  </sheetPr>
  <dimension ref="A1:O117"/>
  <sheetViews>
    <sheetView topLeftCell="A97" zoomScale="70" zoomScaleNormal="70" workbookViewId="0">
      <selection activeCell="D108" sqref="D108"/>
    </sheetView>
  </sheetViews>
  <sheetFormatPr baseColWidth="10" defaultColWidth="9" defaultRowHeight="15"/>
  <cols>
    <col min="1" max="1" width="29.09765625" style="115" bestFit="1" customWidth="1"/>
    <col min="2" max="2" width="11.84765625" style="127" bestFit="1" customWidth="1"/>
    <col min="3" max="3" width="13.1484375" style="108" bestFit="1" customWidth="1"/>
    <col min="4" max="4" width="16.25" style="108" bestFit="1" customWidth="1"/>
    <col min="5" max="5" width="10.84765625" style="108" bestFit="1" customWidth="1"/>
    <col min="6" max="6" width="17.6484375" style="108" bestFit="1" customWidth="1"/>
    <col min="7" max="7" width="8.1484375" style="116" bestFit="1" customWidth="1"/>
    <col min="8" max="9" width="8.1484375" style="108" customWidth="1"/>
    <col min="10" max="10" width="11" style="108" bestFit="1" customWidth="1"/>
    <col min="11" max="11" width="6.59765625" style="108" bestFit="1" customWidth="1"/>
    <col min="12" max="12" width="9.8984375" style="116" bestFit="1" customWidth="1"/>
    <col min="13" max="13" width="12.09765625" style="108" bestFit="1" customWidth="1"/>
    <col min="14" max="14" width="7.6484375" style="108" bestFit="1" customWidth="1"/>
    <col min="15" max="15" width="8.8984375" style="108" bestFit="1" customWidth="1"/>
    <col min="16" max="16384" width="9" style="108"/>
  </cols>
  <sheetData>
    <row r="1" spans="1:15">
      <c r="A1" s="120" t="s">
        <v>162</v>
      </c>
      <c r="B1" s="120" t="s">
        <v>337</v>
      </c>
      <c r="C1" s="121" t="s">
        <v>160</v>
      </c>
      <c r="D1" s="121" t="s">
        <v>159</v>
      </c>
      <c r="E1" s="121" t="s">
        <v>158</v>
      </c>
      <c r="F1" s="121" t="s">
        <v>0</v>
      </c>
      <c r="G1" s="122" t="s">
        <v>336</v>
      </c>
      <c r="H1" s="121" t="s">
        <v>344</v>
      </c>
      <c r="I1" s="121" t="s">
        <v>345</v>
      </c>
      <c r="J1" s="123" t="s">
        <v>335</v>
      </c>
      <c r="K1" s="108" t="s">
        <v>338</v>
      </c>
      <c r="L1" s="124" t="s">
        <v>332</v>
      </c>
      <c r="M1" s="123" t="s">
        <v>334</v>
      </c>
      <c r="N1" s="108" t="s">
        <v>339</v>
      </c>
      <c r="O1" s="124" t="s">
        <v>333</v>
      </c>
    </row>
    <row r="2" spans="1:15" s="109" customFormat="1">
      <c r="A2" s="111" t="s">
        <v>217</v>
      </c>
      <c r="B2" s="125" t="s">
        <v>243</v>
      </c>
      <c r="C2" s="109" t="s">
        <v>174</v>
      </c>
      <c r="D2" s="109" t="s">
        <v>206</v>
      </c>
      <c r="E2" s="109">
        <v>1949</v>
      </c>
      <c r="F2" s="109" t="s">
        <v>66</v>
      </c>
      <c r="G2" s="112" t="s">
        <v>43</v>
      </c>
      <c r="H2" s="109">
        <v>5</v>
      </c>
      <c r="I2" s="109">
        <v>5</v>
      </c>
      <c r="J2" s="109">
        <v>61</v>
      </c>
      <c r="K2" s="109">
        <v>20</v>
      </c>
      <c r="L2" s="112"/>
      <c r="M2" s="109">
        <v>44</v>
      </c>
      <c r="N2" s="109">
        <v>18</v>
      </c>
    </row>
    <row r="3" spans="1:15" s="109" customFormat="1">
      <c r="A3" s="111" t="s">
        <v>217</v>
      </c>
      <c r="B3" s="125" t="s">
        <v>243</v>
      </c>
      <c r="C3" s="109" t="s">
        <v>60</v>
      </c>
      <c r="D3" s="109" t="s">
        <v>32</v>
      </c>
      <c r="E3" s="109">
        <v>1954</v>
      </c>
      <c r="F3" s="109" t="s">
        <v>66</v>
      </c>
      <c r="G3" s="112" t="s">
        <v>43</v>
      </c>
      <c r="H3" s="109">
        <v>5</v>
      </c>
      <c r="I3" s="109">
        <v>5</v>
      </c>
      <c r="J3" s="109">
        <v>67</v>
      </c>
      <c r="K3" s="109">
        <v>20</v>
      </c>
      <c r="L3" s="112">
        <v>10</v>
      </c>
      <c r="M3" s="109">
        <v>52</v>
      </c>
      <c r="N3" s="109">
        <v>18</v>
      </c>
    </row>
    <row r="4" spans="1:15" s="109" customFormat="1">
      <c r="A4" s="111" t="s">
        <v>217</v>
      </c>
      <c r="B4" s="125" t="s">
        <v>243</v>
      </c>
      <c r="C4" s="109" t="s">
        <v>178</v>
      </c>
      <c r="D4" s="109" t="s">
        <v>220</v>
      </c>
      <c r="E4" s="109">
        <v>1989</v>
      </c>
      <c r="F4" s="109" t="s">
        <v>221</v>
      </c>
      <c r="G4" s="112" t="s">
        <v>43</v>
      </c>
      <c r="H4" s="109">
        <v>5</v>
      </c>
      <c r="I4" s="109">
        <v>5</v>
      </c>
      <c r="J4" s="109">
        <v>57</v>
      </c>
      <c r="K4" s="109">
        <v>20</v>
      </c>
      <c r="L4" s="112"/>
      <c r="M4" s="119"/>
    </row>
    <row r="5" spans="1:15" s="109" customFormat="1">
      <c r="A5" s="111" t="s">
        <v>217</v>
      </c>
      <c r="B5" s="125" t="s">
        <v>243</v>
      </c>
      <c r="C5" s="109" t="s">
        <v>39</v>
      </c>
      <c r="D5" s="109" t="s">
        <v>218</v>
      </c>
      <c r="E5" s="109">
        <v>1990</v>
      </c>
      <c r="F5" s="109">
        <v>90</v>
      </c>
      <c r="G5" s="112" t="s">
        <v>246</v>
      </c>
      <c r="H5" s="109">
        <v>5</v>
      </c>
      <c r="I5" s="109">
        <v>5</v>
      </c>
      <c r="J5" s="109">
        <v>66</v>
      </c>
      <c r="K5" s="109">
        <v>20</v>
      </c>
      <c r="L5" s="112"/>
      <c r="M5" s="109">
        <v>52</v>
      </c>
      <c r="N5" s="109">
        <v>18</v>
      </c>
    </row>
    <row r="6" spans="1:15" s="110" customFormat="1">
      <c r="A6" s="113" t="s">
        <v>223</v>
      </c>
      <c r="B6" s="126" t="s">
        <v>243</v>
      </c>
      <c r="C6" s="110" t="s">
        <v>178</v>
      </c>
      <c r="D6" s="110" t="s">
        <v>225</v>
      </c>
      <c r="E6" s="110">
        <v>1960</v>
      </c>
      <c r="F6" s="110">
        <v>90</v>
      </c>
      <c r="G6" s="114" t="s">
        <v>246</v>
      </c>
      <c r="H6" s="110">
        <v>5</v>
      </c>
      <c r="I6" s="110">
        <v>5</v>
      </c>
      <c r="J6" s="110">
        <v>68</v>
      </c>
      <c r="K6" s="110">
        <v>20</v>
      </c>
      <c r="L6" s="114">
        <v>10</v>
      </c>
      <c r="M6" s="110">
        <v>41</v>
      </c>
      <c r="N6" s="110">
        <v>18</v>
      </c>
    </row>
    <row r="7" spans="1:15" s="110" customFormat="1">
      <c r="A7" s="113" t="s">
        <v>223</v>
      </c>
      <c r="B7" s="126" t="s">
        <v>243</v>
      </c>
      <c r="C7" s="110" t="s">
        <v>69</v>
      </c>
      <c r="D7" s="110" t="s">
        <v>70</v>
      </c>
      <c r="E7" s="110">
        <v>1972</v>
      </c>
      <c r="F7" s="110">
        <v>90</v>
      </c>
      <c r="G7" s="114" t="s">
        <v>246</v>
      </c>
      <c r="H7" s="110">
        <v>5</v>
      </c>
      <c r="I7" s="110">
        <v>5</v>
      </c>
      <c r="J7" s="110">
        <v>65</v>
      </c>
      <c r="K7" s="110">
        <v>20</v>
      </c>
      <c r="L7" s="114"/>
    </row>
    <row r="8" spans="1:15" s="110" customFormat="1">
      <c r="A8" s="113" t="s">
        <v>223</v>
      </c>
      <c r="B8" s="126" t="s">
        <v>243</v>
      </c>
      <c r="C8" s="110" t="s">
        <v>172</v>
      </c>
      <c r="D8" s="110" t="s">
        <v>222</v>
      </c>
      <c r="E8" s="110">
        <v>1976</v>
      </c>
      <c r="F8" s="110">
        <v>90</v>
      </c>
      <c r="G8" s="114" t="s">
        <v>246</v>
      </c>
      <c r="H8" s="110">
        <v>5</v>
      </c>
      <c r="I8" s="110">
        <v>5</v>
      </c>
      <c r="J8" s="110">
        <v>66</v>
      </c>
      <c r="K8" s="110">
        <v>20</v>
      </c>
      <c r="L8" s="114"/>
      <c r="M8" s="110">
        <v>44</v>
      </c>
      <c r="N8" s="110">
        <v>18</v>
      </c>
    </row>
    <row r="9" spans="1:15" s="110" customFormat="1">
      <c r="A9" s="113" t="s">
        <v>223</v>
      </c>
      <c r="B9" s="126" t="s">
        <v>243</v>
      </c>
      <c r="C9" s="110" t="s">
        <v>219</v>
      </c>
      <c r="D9" s="110" t="s">
        <v>103</v>
      </c>
      <c r="E9" s="110">
        <v>1992</v>
      </c>
      <c r="F9" s="110">
        <v>90</v>
      </c>
      <c r="G9" s="114" t="s">
        <v>246</v>
      </c>
      <c r="H9" s="110">
        <v>5</v>
      </c>
      <c r="I9" s="110">
        <v>5</v>
      </c>
      <c r="J9" s="110">
        <v>64</v>
      </c>
      <c r="K9" s="110">
        <v>20</v>
      </c>
      <c r="L9" s="114"/>
    </row>
    <row r="10" spans="1:15" s="109" customFormat="1">
      <c r="A10" s="111" t="s">
        <v>229</v>
      </c>
      <c r="B10" s="125" t="s">
        <v>243</v>
      </c>
      <c r="C10" s="109" t="s">
        <v>174</v>
      </c>
      <c r="D10" s="109" t="s">
        <v>175</v>
      </c>
      <c r="E10" s="109">
        <v>1974</v>
      </c>
      <c r="F10" s="109" t="s">
        <v>221</v>
      </c>
      <c r="G10" s="112" t="s">
        <v>43</v>
      </c>
      <c r="H10" s="109">
        <v>5</v>
      </c>
      <c r="I10" s="109">
        <v>5</v>
      </c>
      <c r="J10" s="109">
        <v>72</v>
      </c>
      <c r="K10" s="109">
        <v>20</v>
      </c>
      <c r="L10" s="112">
        <v>10</v>
      </c>
      <c r="M10" s="109">
        <v>50</v>
      </c>
      <c r="N10" s="109">
        <v>18</v>
      </c>
    </row>
    <row r="11" spans="1:15" s="109" customFormat="1">
      <c r="A11" s="111" t="s">
        <v>229</v>
      </c>
      <c r="B11" s="125" t="s">
        <v>243</v>
      </c>
      <c r="C11" s="109" t="s">
        <v>230</v>
      </c>
      <c r="D11" s="109" t="s">
        <v>250</v>
      </c>
      <c r="E11" s="109">
        <v>1979</v>
      </c>
      <c r="F11" s="109" t="s">
        <v>66</v>
      </c>
      <c r="G11" s="112" t="s">
        <v>43</v>
      </c>
      <c r="H11" s="109">
        <v>5</v>
      </c>
      <c r="I11" s="109">
        <v>5</v>
      </c>
      <c r="J11" s="109">
        <v>61</v>
      </c>
      <c r="K11" s="109">
        <v>20</v>
      </c>
      <c r="L11" s="112"/>
      <c r="M11" s="109">
        <v>40</v>
      </c>
      <c r="N11" s="109">
        <v>18</v>
      </c>
    </row>
    <row r="12" spans="1:15" s="109" customFormat="1">
      <c r="A12" s="111" t="s">
        <v>229</v>
      </c>
      <c r="B12" s="125" t="s">
        <v>243</v>
      </c>
      <c r="C12" s="109" t="s">
        <v>178</v>
      </c>
      <c r="D12" s="109" t="s">
        <v>180</v>
      </c>
      <c r="E12" s="109">
        <v>1994</v>
      </c>
      <c r="F12" s="109">
        <v>90</v>
      </c>
      <c r="G12" s="112" t="s">
        <v>246</v>
      </c>
      <c r="H12" s="109">
        <v>5</v>
      </c>
      <c r="I12" s="109">
        <v>5</v>
      </c>
      <c r="J12" s="109">
        <v>46</v>
      </c>
      <c r="K12" s="109">
        <v>20</v>
      </c>
      <c r="L12" s="112"/>
      <c r="M12" s="109">
        <v>31</v>
      </c>
      <c r="N12" s="109">
        <v>18</v>
      </c>
    </row>
    <row r="13" spans="1:15" s="109" customFormat="1">
      <c r="A13" s="111" t="s">
        <v>229</v>
      </c>
      <c r="B13" s="125" t="s">
        <v>243</v>
      </c>
      <c r="C13" s="109" t="s">
        <v>174</v>
      </c>
      <c r="D13" s="109" t="s">
        <v>231</v>
      </c>
      <c r="E13" s="109">
        <v>2003</v>
      </c>
      <c r="F13" s="109">
        <v>90</v>
      </c>
      <c r="G13" s="112" t="s">
        <v>246</v>
      </c>
      <c r="H13" s="109">
        <v>5</v>
      </c>
      <c r="I13" s="109">
        <v>5</v>
      </c>
      <c r="J13" s="109">
        <v>50</v>
      </c>
      <c r="K13" s="109">
        <v>20</v>
      </c>
      <c r="L13" s="112"/>
    </row>
    <row r="14" spans="1:15" s="110" customFormat="1">
      <c r="A14" s="113" t="s">
        <v>331</v>
      </c>
      <c r="B14" s="126" t="s">
        <v>243</v>
      </c>
      <c r="C14" s="110" t="s">
        <v>179</v>
      </c>
      <c r="D14" s="110" t="s">
        <v>70</v>
      </c>
      <c r="E14" s="110">
        <v>1962</v>
      </c>
      <c r="F14" s="110">
        <v>90</v>
      </c>
      <c r="G14" s="114" t="s">
        <v>246</v>
      </c>
      <c r="H14" s="110">
        <v>5</v>
      </c>
      <c r="I14" s="110">
        <v>5</v>
      </c>
      <c r="J14" s="110">
        <v>60</v>
      </c>
      <c r="K14" s="110">
        <v>20</v>
      </c>
      <c r="L14" s="114"/>
      <c r="M14" s="110">
        <v>51</v>
      </c>
      <c r="N14" s="110">
        <v>18</v>
      </c>
    </row>
    <row r="15" spans="1:15" s="110" customFormat="1">
      <c r="A15" s="113" t="s">
        <v>331</v>
      </c>
      <c r="B15" s="126" t="s">
        <v>243</v>
      </c>
      <c r="C15" s="110" t="s">
        <v>64</v>
      </c>
      <c r="D15" s="110" t="s">
        <v>71</v>
      </c>
      <c r="E15" s="110">
        <v>1968</v>
      </c>
      <c r="F15" s="110">
        <v>90</v>
      </c>
      <c r="G15" s="114" t="s">
        <v>246</v>
      </c>
      <c r="H15" s="110">
        <v>5</v>
      </c>
      <c r="I15" s="110">
        <v>5</v>
      </c>
      <c r="J15" s="110">
        <v>66</v>
      </c>
      <c r="K15" s="110">
        <v>20</v>
      </c>
      <c r="L15" s="114">
        <v>10</v>
      </c>
    </row>
    <row r="16" spans="1:15" s="110" customFormat="1">
      <c r="A16" s="113" t="s">
        <v>331</v>
      </c>
      <c r="B16" s="126" t="s">
        <v>243</v>
      </c>
      <c r="C16" s="110" t="s">
        <v>174</v>
      </c>
      <c r="D16" s="110" t="s">
        <v>232</v>
      </c>
      <c r="E16" s="110">
        <v>2006</v>
      </c>
      <c r="F16" s="110">
        <v>90</v>
      </c>
      <c r="G16" s="114" t="s">
        <v>246</v>
      </c>
      <c r="H16" s="110">
        <v>5</v>
      </c>
      <c r="I16" s="110">
        <v>5</v>
      </c>
      <c r="J16" s="110">
        <v>18</v>
      </c>
      <c r="K16" s="110">
        <v>20</v>
      </c>
      <c r="L16" s="114"/>
    </row>
    <row r="17" spans="1:15" s="109" customFormat="1">
      <c r="A17" s="111" t="s">
        <v>275</v>
      </c>
      <c r="B17" s="125" t="s">
        <v>243</v>
      </c>
      <c r="C17" s="109" t="s">
        <v>239</v>
      </c>
      <c r="D17" s="109" t="s">
        <v>274</v>
      </c>
      <c r="E17" s="109">
        <v>1992</v>
      </c>
      <c r="F17" s="109">
        <v>90</v>
      </c>
      <c r="G17" s="112" t="s">
        <v>246</v>
      </c>
      <c r="H17" s="109">
        <v>5</v>
      </c>
      <c r="I17" s="109">
        <v>5</v>
      </c>
      <c r="J17" s="109">
        <v>65</v>
      </c>
      <c r="K17" s="109">
        <v>20</v>
      </c>
      <c r="L17" s="112"/>
      <c r="M17" s="109">
        <v>47</v>
      </c>
      <c r="N17" s="109">
        <v>18</v>
      </c>
    </row>
    <row r="18" spans="1:15" s="109" customFormat="1">
      <c r="A18" s="111" t="s">
        <v>275</v>
      </c>
      <c r="B18" s="125" t="s">
        <v>243</v>
      </c>
      <c r="C18" s="109" t="s">
        <v>276</v>
      </c>
      <c r="D18" s="109" t="s">
        <v>277</v>
      </c>
      <c r="E18" s="109">
        <v>1998</v>
      </c>
      <c r="F18" s="109">
        <v>90</v>
      </c>
      <c r="G18" s="112" t="s">
        <v>246</v>
      </c>
      <c r="H18" s="109">
        <v>5</v>
      </c>
      <c r="I18" s="109">
        <v>5</v>
      </c>
      <c r="J18" s="109">
        <v>51</v>
      </c>
      <c r="K18" s="109">
        <v>20</v>
      </c>
      <c r="L18" s="112"/>
      <c r="M18" s="109">
        <v>48</v>
      </c>
      <c r="N18" s="109">
        <v>18</v>
      </c>
    </row>
    <row r="19" spans="1:15" s="109" customFormat="1">
      <c r="A19" s="111" t="s">
        <v>275</v>
      </c>
      <c r="B19" s="125" t="s">
        <v>243</v>
      </c>
      <c r="C19" s="109" t="s">
        <v>303</v>
      </c>
      <c r="D19" s="109" t="s">
        <v>304</v>
      </c>
      <c r="E19" s="109">
        <v>1998</v>
      </c>
      <c r="F19" s="109">
        <v>90</v>
      </c>
      <c r="G19" s="112" t="s">
        <v>246</v>
      </c>
      <c r="H19" s="109">
        <v>5</v>
      </c>
      <c r="I19" s="109">
        <v>5</v>
      </c>
      <c r="J19" s="109">
        <v>60</v>
      </c>
      <c r="K19" s="109">
        <v>20</v>
      </c>
      <c r="L19" s="112"/>
      <c r="M19" s="109">
        <v>36</v>
      </c>
      <c r="N19" s="109">
        <v>18</v>
      </c>
    </row>
    <row r="20" spans="1:15" s="109" customFormat="1">
      <c r="A20" s="111" t="s">
        <v>275</v>
      </c>
      <c r="B20" s="125" t="s">
        <v>243</v>
      </c>
      <c r="C20" s="109" t="s">
        <v>276</v>
      </c>
      <c r="D20" s="109" t="s">
        <v>222</v>
      </c>
      <c r="E20" s="109">
        <v>2000</v>
      </c>
      <c r="F20" s="109">
        <v>90</v>
      </c>
      <c r="G20" s="112" t="s">
        <v>246</v>
      </c>
      <c r="H20" s="109">
        <v>5</v>
      </c>
      <c r="I20" s="109">
        <v>5</v>
      </c>
      <c r="J20" s="109">
        <v>56</v>
      </c>
      <c r="K20" s="109">
        <v>20</v>
      </c>
      <c r="L20" s="112"/>
      <c r="M20" s="109">
        <v>42</v>
      </c>
      <c r="N20" s="109">
        <v>18</v>
      </c>
    </row>
    <row r="21" spans="1:15" s="110" customFormat="1">
      <c r="A21" s="113" t="s">
        <v>289</v>
      </c>
      <c r="B21" s="126" t="s">
        <v>291</v>
      </c>
      <c r="C21" s="110" t="s">
        <v>239</v>
      </c>
      <c r="D21" s="110" t="s">
        <v>292</v>
      </c>
      <c r="E21" s="110">
        <v>1968</v>
      </c>
      <c r="F21" s="110" t="s">
        <v>301</v>
      </c>
      <c r="G21" s="114" t="s">
        <v>246</v>
      </c>
      <c r="H21" s="110">
        <v>5</v>
      </c>
      <c r="I21" s="110">
        <v>5</v>
      </c>
      <c r="J21" s="110">
        <v>63</v>
      </c>
      <c r="K21" s="110">
        <v>20</v>
      </c>
      <c r="L21" s="114"/>
      <c r="M21" s="110">
        <v>45</v>
      </c>
      <c r="N21" s="110">
        <v>18</v>
      </c>
    </row>
    <row r="22" spans="1:15" s="110" customFormat="1">
      <c r="A22" s="113" t="s">
        <v>289</v>
      </c>
      <c r="B22" s="126" t="s">
        <v>291</v>
      </c>
      <c r="C22" s="110" t="s">
        <v>239</v>
      </c>
      <c r="D22" s="110" t="s">
        <v>290</v>
      </c>
      <c r="E22" s="110">
        <v>1997</v>
      </c>
      <c r="F22" s="110">
        <v>90</v>
      </c>
      <c r="G22" s="114" t="s">
        <v>246</v>
      </c>
      <c r="H22" s="110">
        <v>5</v>
      </c>
      <c r="I22" s="110">
        <v>10</v>
      </c>
      <c r="J22" s="110">
        <v>51</v>
      </c>
      <c r="K22" s="110">
        <v>20</v>
      </c>
      <c r="L22" s="114"/>
      <c r="M22" s="110">
        <v>38</v>
      </c>
      <c r="N22" s="110">
        <v>18</v>
      </c>
    </row>
    <row r="23" spans="1:15" s="110" customFormat="1">
      <c r="A23" s="113" t="s">
        <v>289</v>
      </c>
      <c r="B23" s="126" t="s">
        <v>291</v>
      </c>
      <c r="C23" s="110" t="s">
        <v>287</v>
      </c>
      <c r="D23" s="110" t="s">
        <v>288</v>
      </c>
      <c r="E23" s="110">
        <v>1998</v>
      </c>
      <c r="F23" s="110">
        <v>90</v>
      </c>
      <c r="G23" s="114" t="s">
        <v>246</v>
      </c>
      <c r="H23" s="110">
        <v>5</v>
      </c>
      <c r="I23" s="110">
        <v>10</v>
      </c>
      <c r="J23" s="110">
        <v>54</v>
      </c>
      <c r="K23" s="110">
        <v>20</v>
      </c>
      <c r="L23" s="114"/>
      <c r="M23" s="110">
        <v>40</v>
      </c>
      <c r="N23" s="110">
        <v>18</v>
      </c>
    </row>
    <row r="24" spans="1:15" s="110" customFormat="1">
      <c r="A24" s="113" t="s">
        <v>289</v>
      </c>
      <c r="B24" s="126" t="s">
        <v>243</v>
      </c>
      <c r="C24" s="110" t="s">
        <v>239</v>
      </c>
      <c r="D24" s="110" t="s">
        <v>136</v>
      </c>
      <c r="E24" s="110">
        <v>1999</v>
      </c>
      <c r="F24" s="110">
        <v>90</v>
      </c>
      <c r="G24" s="114" t="s">
        <v>246</v>
      </c>
      <c r="H24" s="110">
        <v>5</v>
      </c>
      <c r="I24" s="110">
        <v>5</v>
      </c>
      <c r="J24" s="110">
        <v>61</v>
      </c>
      <c r="K24" s="110">
        <v>20</v>
      </c>
      <c r="L24" s="114"/>
      <c r="M24" s="110">
        <v>52</v>
      </c>
      <c r="N24" s="110">
        <v>18</v>
      </c>
    </row>
    <row r="25" spans="1:15" s="109" customFormat="1">
      <c r="A25" s="111" t="s">
        <v>314</v>
      </c>
      <c r="B25" s="125" t="s">
        <v>243</v>
      </c>
      <c r="C25" s="109" t="s">
        <v>319</v>
      </c>
      <c r="D25" s="109" t="s">
        <v>114</v>
      </c>
      <c r="E25" s="109">
        <v>1967</v>
      </c>
      <c r="F25" s="109">
        <v>90</v>
      </c>
      <c r="G25" s="112" t="s">
        <v>246</v>
      </c>
      <c r="H25" s="109">
        <v>5</v>
      </c>
      <c r="I25" s="109">
        <v>5</v>
      </c>
      <c r="J25" s="109">
        <v>34</v>
      </c>
      <c r="K25" s="109">
        <v>20</v>
      </c>
      <c r="L25" s="112"/>
      <c r="M25" s="109">
        <v>37</v>
      </c>
      <c r="N25" s="109">
        <v>18</v>
      </c>
    </row>
    <row r="26" spans="1:15" s="109" customFormat="1">
      <c r="A26" s="111" t="s">
        <v>314</v>
      </c>
      <c r="B26" s="125" t="s">
        <v>243</v>
      </c>
      <c r="C26" s="109" t="s">
        <v>316</v>
      </c>
      <c r="D26" s="109" t="s">
        <v>118</v>
      </c>
      <c r="E26" s="109">
        <v>1969</v>
      </c>
      <c r="F26" s="109">
        <v>90</v>
      </c>
      <c r="G26" s="112" t="s">
        <v>246</v>
      </c>
      <c r="H26" s="109">
        <v>5</v>
      </c>
      <c r="I26" s="109">
        <v>5</v>
      </c>
      <c r="J26" s="109">
        <v>58</v>
      </c>
      <c r="K26" s="109">
        <v>20</v>
      </c>
      <c r="L26" s="112"/>
      <c r="M26" s="109">
        <v>48</v>
      </c>
      <c r="N26" s="109">
        <v>18</v>
      </c>
    </row>
    <row r="27" spans="1:15" s="109" customFormat="1">
      <c r="A27" s="111" t="s">
        <v>314</v>
      </c>
      <c r="B27" s="125" t="s">
        <v>243</v>
      </c>
      <c r="C27" s="109" t="s">
        <v>317</v>
      </c>
      <c r="D27" s="109" t="s">
        <v>318</v>
      </c>
      <c r="E27" s="109">
        <v>1998</v>
      </c>
      <c r="F27" s="109">
        <v>90</v>
      </c>
      <c r="G27" s="112" t="s">
        <v>246</v>
      </c>
      <c r="H27" s="109">
        <v>5</v>
      </c>
      <c r="I27" s="109">
        <v>5</v>
      </c>
      <c r="J27" s="109">
        <v>59</v>
      </c>
      <c r="K27" s="109">
        <v>20</v>
      </c>
      <c r="L27" s="112"/>
      <c r="M27" s="109">
        <v>47</v>
      </c>
      <c r="N27" s="109">
        <v>18</v>
      </c>
    </row>
    <row r="28" spans="1:15" s="109" customFormat="1">
      <c r="A28" s="111" t="s">
        <v>314</v>
      </c>
      <c r="B28" s="125" t="s">
        <v>243</v>
      </c>
      <c r="C28" s="109" t="s">
        <v>239</v>
      </c>
      <c r="D28" s="109" t="s">
        <v>315</v>
      </c>
      <c r="E28" s="109">
        <v>1963</v>
      </c>
      <c r="F28" s="109">
        <v>90</v>
      </c>
      <c r="G28" s="112" t="s">
        <v>246</v>
      </c>
      <c r="H28" s="109">
        <v>5</v>
      </c>
      <c r="I28" s="109">
        <v>5</v>
      </c>
      <c r="J28" s="109">
        <v>66</v>
      </c>
      <c r="K28" s="109">
        <v>20</v>
      </c>
      <c r="L28" s="112">
        <v>10</v>
      </c>
      <c r="M28" s="109">
        <v>51</v>
      </c>
      <c r="N28" s="109">
        <v>18</v>
      </c>
    </row>
    <row r="29" spans="1:15" s="110" customFormat="1">
      <c r="A29" s="113" t="s">
        <v>326</v>
      </c>
      <c r="B29" s="126" t="s">
        <v>243</v>
      </c>
      <c r="C29" s="110" t="s">
        <v>204</v>
      </c>
      <c r="D29" s="110" t="s">
        <v>205</v>
      </c>
      <c r="E29" s="110">
        <v>1958</v>
      </c>
      <c r="F29" s="110">
        <v>90</v>
      </c>
      <c r="G29" s="114" t="s">
        <v>246</v>
      </c>
      <c r="H29" s="110">
        <v>5</v>
      </c>
      <c r="I29" s="110">
        <v>5</v>
      </c>
      <c r="J29" s="110">
        <v>63</v>
      </c>
      <c r="K29" s="110">
        <v>20</v>
      </c>
      <c r="L29" s="114">
        <v>10</v>
      </c>
      <c r="M29" s="110">
        <v>48</v>
      </c>
      <c r="N29" s="110">
        <v>18</v>
      </c>
    </row>
    <row r="30" spans="1:15" s="110" customFormat="1">
      <c r="A30" s="113" t="s">
        <v>326</v>
      </c>
      <c r="B30" s="126" t="s">
        <v>243</v>
      </c>
      <c r="C30" s="110" t="s">
        <v>215</v>
      </c>
      <c r="D30" s="110" t="s">
        <v>216</v>
      </c>
      <c r="E30" s="110">
        <v>1970</v>
      </c>
      <c r="F30" s="110">
        <v>90</v>
      </c>
      <c r="G30" s="114" t="s">
        <v>246</v>
      </c>
      <c r="H30" s="110">
        <v>5</v>
      </c>
      <c r="I30" s="110">
        <v>5</v>
      </c>
      <c r="J30" s="110">
        <v>62</v>
      </c>
      <c r="K30" s="110">
        <v>20</v>
      </c>
      <c r="L30" s="114"/>
      <c r="M30" s="110">
        <v>53</v>
      </c>
      <c r="N30" s="110">
        <v>18</v>
      </c>
    </row>
    <row r="31" spans="1:15" s="110" customFormat="1">
      <c r="A31" s="113" t="s">
        <v>326</v>
      </c>
      <c r="B31" s="126" t="s">
        <v>243</v>
      </c>
      <c r="C31" s="110" t="s">
        <v>211</v>
      </c>
      <c r="D31" s="110" t="s">
        <v>212</v>
      </c>
      <c r="E31" s="110">
        <v>1972</v>
      </c>
      <c r="F31" s="110" t="s">
        <v>66</v>
      </c>
      <c r="G31" s="114" t="s">
        <v>43</v>
      </c>
      <c r="H31" s="110">
        <v>5</v>
      </c>
      <c r="I31" s="110">
        <v>5</v>
      </c>
      <c r="J31" s="110">
        <v>67</v>
      </c>
      <c r="K31" s="110">
        <v>20</v>
      </c>
      <c r="L31" s="114">
        <v>10</v>
      </c>
      <c r="M31" s="110">
        <v>54</v>
      </c>
      <c r="N31" s="110">
        <v>18</v>
      </c>
      <c r="O31" s="110">
        <v>8</v>
      </c>
    </row>
    <row r="32" spans="1:15" s="109" customFormat="1">
      <c r="A32" s="111" t="s">
        <v>238</v>
      </c>
      <c r="B32" s="125" t="s">
        <v>243</v>
      </c>
      <c r="C32" s="109" t="s">
        <v>115</v>
      </c>
      <c r="D32" s="109" t="s">
        <v>61</v>
      </c>
      <c r="E32" s="109">
        <v>1966</v>
      </c>
      <c r="F32" s="109">
        <v>90</v>
      </c>
      <c r="G32" s="112" t="s">
        <v>246</v>
      </c>
      <c r="H32" s="109">
        <v>5</v>
      </c>
      <c r="I32" s="109">
        <v>5</v>
      </c>
      <c r="J32" s="109">
        <v>40</v>
      </c>
      <c r="K32" s="109">
        <v>20</v>
      </c>
      <c r="L32" s="112"/>
      <c r="M32" s="109">
        <v>33</v>
      </c>
      <c r="N32" s="109">
        <v>18</v>
      </c>
    </row>
    <row r="33" spans="1:15" s="109" customFormat="1">
      <c r="A33" s="111" t="s">
        <v>238</v>
      </c>
      <c r="B33" s="125" t="s">
        <v>243</v>
      </c>
      <c r="C33" s="109" t="s">
        <v>116</v>
      </c>
      <c r="D33" s="109" t="s">
        <v>203</v>
      </c>
      <c r="E33" s="109">
        <v>1971</v>
      </c>
      <c r="F33" s="109">
        <v>90</v>
      </c>
      <c r="G33" s="112" t="s">
        <v>246</v>
      </c>
      <c r="H33" s="109">
        <v>5</v>
      </c>
      <c r="I33" s="109">
        <v>5</v>
      </c>
      <c r="J33" s="109">
        <v>70</v>
      </c>
      <c r="K33" s="109">
        <v>20</v>
      </c>
      <c r="L33" s="112">
        <v>10</v>
      </c>
      <c r="M33" s="109">
        <v>55</v>
      </c>
      <c r="N33" s="109">
        <v>18</v>
      </c>
      <c r="O33" s="109">
        <v>20</v>
      </c>
    </row>
    <row r="34" spans="1:15" s="109" customFormat="1">
      <c r="A34" s="111" t="s">
        <v>238</v>
      </c>
      <c r="B34" s="125" t="s">
        <v>243</v>
      </c>
      <c r="C34" s="109" t="s">
        <v>239</v>
      </c>
      <c r="D34" s="109" t="s">
        <v>220</v>
      </c>
      <c r="E34" s="109">
        <v>1971</v>
      </c>
      <c r="F34" s="109">
        <v>90</v>
      </c>
      <c r="G34" s="112" t="s">
        <v>246</v>
      </c>
      <c r="H34" s="109">
        <v>5</v>
      </c>
      <c r="I34" s="109">
        <v>5</v>
      </c>
      <c r="J34" s="109">
        <v>61</v>
      </c>
      <c r="K34" s="109">
        <v>20</v>
      </c>
      <c r="L34" s="112"/>
      <c r="M34" s="109">
        <v>50</v>
      </c>
      <c r="N34" s="109">
        <v>18</v>
      </c>
    </row>
    <row r="35" spans="1:15" s="109" customFormat="1">
      <c r="A35" s="111" t="s">
        <v>238</v>
      </c>
      <c r="B35" s="125" t="s">
        <v>243</v>
      </c>
      <c r="C35" s="109" t="s">
        <v>239</v>
      </c>
      <c r="D35" s="109" t="s">
        <v>203</v>
      </c>
      <c r="E35" s="109">
        <v>1992</v>
      </c>
      <c r="F35" s="109">
        <v>90</v>
      </c>
      <c r="G35" s="112" t="s">
        <v>246</v>
      </c>
      <c r="H35" s="109">
        <v>5</v>
      </c>
      <c r="I35" s="109">
        <v>5</v>
      </c>
      <c r="J35" s="109">
        <v>68</v>
      </c>
      <c r="K35" s="109">
        <v>20</v>
      </c>
      <c r="L35" s="112"/>
      <c r="M35" s="109">
        <v>52</v>
      </c>
      <c r="N35" s="109">
        <v>18</v>
      </c>
    </row>
    <row r="36" spans="1:15" s="110" customFormat="1">
      <c r="A36" s="113" t="s">
        <v>294</v>
      </c>
      <c r="B36" s="126" t="s">
        <v>291</v>
      </c>
      <c r="C36" s="110" t="s">
        <v>297</v>
      </c>
      <c r="D36" s="110" t="s">
        <v>79</v>
      </c>
      <c r="E36" s="110">
        <v>1957</v>
      </c>
      <c r="F36" s="110" t="s">
        <v>301</v>
      </c>
      <c r="G36" s="114" t="s">
        <v>246</v>
      </c>
      <c r="H36" s="110">
        <v>5</v>
      </c>
      <c r="I36" s="110">
        <v>5</v>
      </c>
      <c r="J36" s="110">
        <v>65</v>
      </c>
      <c r="K36" s="110">
        <v>20</v>
      </c>
      <c r="L36" s="114"/>
      <c r="M36" s="110">
        <v>52</v>
      </c>
      <c r="N36" s="110">
        <v>18</v>
      </c>
    </row>
    <row r="37" spans="1:15" s="110" customFormat="1">
      <c r="A37" s="113" t="s">
        <v>294</v>
      </c>
      <c r="B37" s="126" t="s">
        <v>291</v>
      </c>
      <c r="C37" s="110" t="s">
        <v>295</v>
      </c>
      <c r="D37" s="110" t="s">
        <v>296</v>
      </c>
      <c r="E37" s="110">
        <v>1982</v>
      </c>
      <c r="F37" s="110">
        <v>90</v>
      </c>
      <c r="G37" s="114" t="s">
        <v>246</v>
      </c>
      <c r="H37" s="110">
        <v>5</v>
      </c>
      <c r="I37" s="110">
        <v>5</v>
      </c>
      <c r="J37" s="110">
        <v>41</v>
      </c>
      <c r="K37" s="110">
        <v>20</v>
      </c>
      <c r="L37" s="114"/>
      <c r="M37" s="110">
        <v>19</v>
      </c>
      <c r="N37" s="110">
        <v>18</v>
      </c>
    </row>
    <row r="38" spans="1:15" s="110" customFormat="1">
      <c r="A38" s="113" t="s">
        <v>294</v>
      </c>
      <c r="B38" s="126" t="s">
        <v>291</v>
      </c>
      <c r="C38" s="110" t="s">
        <v>298</v>
      </c>
      <c r="D38" s="110" t="s">
        <v>268</v>
      </c>
      <c r="E38" s="110">
        <v>1984</v>
      </c>
      <c r="F38" s="110">
        <v>90</v>
      </c>
      <c r="G38" s="114" t="s">
        <v>246</v>
      </c>
      <c r="H38" s="110">
        <v>5</v>
      </c>
      <c r="I38" s="110">
        <v>5</v>
      </c>
      <c r="J38" s="110">
        <v>49</v>
      </c>
      <c r="K38" s="110">
        <v>20</v>
      </c>
      <c r="L38" s="114"/>
      <c r="M38" s="110">
        <v>24</v>
      </c>
      <c r="N38" s="110">
        <v>18</v>
      </c>
    </row>
    <row r="39" spans="1:15" s="110" customFormat="1">
      <c r="A39" s="113" t="s">
        <v>294</v>
      </c>
      <c r="B39" s="126" t="s">
        <v>291</v>
      </c>
      <c r="C39" s="110" t="s">
        <v>297</v>
      </c>
      <c r="D39" s="110" t="s">
        <v>299</v>
      </c>
      <c r="E39" s="110">
        <v>1985</v>
      </c>
      <c r="F39" s="110">
        <v>90</v>
      </c>
      <c r="G39" s="114" t="s">
        <v>246</v>
      </c>
      <c r="H39" s="110">
        <v>5</v>
      </c>
      <c r="I39" s="110">
        <v>5</v>
      </c>
      <c r="J39" s="110">
        <v>42</v>
      </c>
      <c r="K39" s="110">
        <v>20</v>
      </c>
      <c r="L39" s="114"/>
      <c r="M39" s="110">
        <v>30</v>
      </c>
      <c r="N39" s="110">
        <v>18</v>
      </c>
    </row>
    <row r="40" spans="1:15" s="109" customFormat="1">
      <c r="A40" s="111" t="s">
        <v>306</v>
      </c>
      <c r="B40" s="125" t="s">
        <v>243</v>
      </c>
      <c r="C40" s="109" t="s">
        <v>276</v>
      </c>
      <c r="D40" s="109" t="s">
        <v>98</v>
      </c>
      <c r="E40" s="109">
        <v>1977</v>
      </c>
      <c r="F40" s="109">
        <v>90</v>
      </c>
      <c r="G40" s="112" t="s">
        <v>246</v>
      </c>
      <c r="H40" s="109">
        <v>5</v>
      </c>
      <c r="I40" s="109">
        <v>5</v>
      </c>
      <c r="J40" s="109">
        <v>62</v>
      </c>
      <c r="K40" s="109">
        <v>20</v>
      </c>
      <c r="L40" s="112"/>
      <c r="M40" s="109">
        <v>52</v>
      </c>
      <c r="N40" s="109">
        <v>18</v>
      </c>
    </row>
    <row r="41" spans="1:15" s="109" customFormat="1">
      <c r="A41" s="111" t="s">
        <v>306</v>
      </c>
      <c r="B41" s="125" t="s">
        <v>243</v>
      </c>
      <c r="C41" s="109" t="s">
        <v>276</v>
      </c>
      <c r="D41" s="109" t="s">
        <v>307</v>
      </c>
      <c r="E41" s="109">
        <v>1984</v>
      </c>
      <c r="F41" s="109">
        <v>90</v>
      </c>
      <c r="G41" s="112" t="s">
        <v>246</v>
      </c>
      <c r="H41" s="109">
        <v>5</v>
      </c>
      <c r="I41" s="109">
        <v>5</v>
      </c>
      <c r="J41" s="109">
        <v>53</v>
      </c>
      <c r="K41" s="109">
        <v>20</v>
      </c>
      <c r="L41" s="112"/>
      <c r="M41" s="109">
        <v>39</v>
      </c>
      <c r="N41" s="109">
        <v>18</v>
      </c>
    </row>
    <row r="42" spans="1:15" s="109" customFormat="1">
      <c r="A42" s="111" t="s">
        <v>306</v>
      </c>
      <c r="B42" s="125" t="s">
        <v>243</v>
      </c>
      <c r="C42" s="109" t="s">
        <v>312</v>
      </c>
      <c r="D42" s="109" t="s">
        <v>309</v>
      </c>
      <c r="E42" s="109">
        <v>2007</v>
      </c>
      <c r="F42" s="109">
        <v>90</v>
      </c>
      <c r="G42" s="112" t="s">
        <v>246</v>
      </c>
      <c r="H42" s="109">
        <v>5</v>
      </c>
      <c r="I42" s="109">
        <v>5</v>
      </c>
      <c r="J42" s="109">
        <v>57</v>
      </c>
      <c r="K42" s="109">
        <v>20</v>
      </c>
      <c r="L42" s="112"/>
      <c r="M42" s="109">
        <v>36</v>
      </c>
      <c r="N42" s="109">
        <v>18</v>
      </c>
    </row>
    <row r="43" spans="1:15" s="109" customFormat="1">
      <c r="A43" s="111" t="s">
        <v>306</v>
      </c>
      <c r="B43" s="125" t="s">
        <v>243</v>
      </c>
      <c r="C43" s="109" t="s">
        <v>312</v>
      </c>
      <c r="D43" s="109" t="s">
        <v>313</v>
      </c>
      <c r="E43" s="109">
        <v>2009</v>
      </c>
      <c r="F43" s="109">
        <v>90</v>
      </c>
      <c r="G43" s="112" t="s">
        <v>246</v>
      </c>
      <c r="H43" s="109">
        <v>5</v>
      </c>
      <c r="I43" s="109">
        <v>5</v>
      </c>
      <c r="J43" s="109">
        <v>71</v>
      </c>
      <c r="K43" s="109">
        <v>20</v>
      </c>
      <c r="L43" s="112"/>
      <c r="M43" s="109">
        <v>47</v>
      </c>
      <c r="N43" s="109">
        <v>18</v>
      </c>
    </row>
    <row r="44" spans="1:15" s="110" customFormat="1">
      <c r="A44" s="113" t="s">
        <v>261</v>
      </c>
      <c r="B44" s="126" t="s">
        <v>243</v>
      </c>
      <c r="C44" s="110" t="s">
        <v>67</v>
      </c>
      <c r="D44" s="110" t="s">
        <v>73</v>
      </c>
      <c r="E44" s="110">
        <v>1963</v>
      </c>
      <c r="F44" s="110">
        <v>90</v>
      </c>
      <c r="G44" s="114" t="s">
        <v>246</v>
      </c>
      <c r="H44" s="110">
        <v>5</v>
      </c>
      <c r="I44" s="110">
        <v>5</v>
      </c>
      <c r="J44" s="110">
        <v>74</v>
      </c>
      <c r="K44" s="110">
        <v>20</v>
      </c>
      <c r="L44" s="114"/>
      <c r="M44" s="110">
        <v>51</v>
      </c>
      <c r="N44" s="110">
        <v>18</v>
      </c>
    </row>
    <row r="45" spans="1:15" s="110" customFormat="1">
      <c r="A45" s="113" t="s">
        <v>261</v>
      </c>
      <c r="B45" s="126" t="s">
        <v>243</v>
      </c>
      <c r="C45" s="110" t="s">
        <v>67</v>
      </c>
      <c r="D45" s="110" t="s">
        <v>260</v>
      </c>
      <c r="E45" s="110">
        <v>1968</v>
      </c>
      <c r="F45" s="110">
        <v>90</v>
      </c>
      <c r="G45" s="114" t="s">
        <v>246</v>
      </c>
      <c r="H45" s="110">
        <v>5</v>
      </c>
      <c r="I45" s="110">
        <v>5</v>
      </c>
      <c r="J45" s="110">
        <v>57</v>
      </c>
      <c r="K45" s="110">
        <v>20</v>
      </c>
      <c r="L45" s="114"/>
      <c r="M45" s="110">
        <v>47</v>
      </c>
      <c r="N45" s="110">
        <v>18</v>
      </c>
    </row>
    <row r="46" spans="1:15" s="110" customFormat="1">
      <c r="A46" s="113" t="s">
        <v>261</v>
      </c>
      <c r="B46" s="126" t="s">
        <v>243</v>
      </c>
      <c r="C46" s="110" t="s">
        <v>174</v>
      </c>
      <c r="D46" s="110" t="s">
        <v>270</v>
      </c>
      <c r="E46" s="110">
        <v>1976</v>
      </c>
      <c r="F46" s="110">
        <v>90</v>
      </c>
      <c r="G46" s="114" t="s">
        <v>246</v>
      </c>
      <c r="H46" s="110">
        <v>5</v>
      </c>
      <c r="I46" s="110">
        <v>5</v>
      </c>
      <c r="J46" s="110">
        <v>69</v>
      </c>
      <c r="K46" s="110">
        <v>20</v>
      </c>
      <c r="L46" s="114">
        <v>10</v>
      </c>
      <c r="M46" s="110">
        <v>41</v>
      </c>
      <c r="N46" s="110">
        <v>18</v>
      </c>
    </row>
    <row r="47" spans="1:15" s="110" customFormat="1">
      <c r="A47" s="113" t="s">
        <v>261</v>
      </c>
      <c r="B47" s="126" t="s">
        <v>243</v>
      </c>
      <c r="C47" s="110" t="s">
        <v>67</v>
      </c>
      <c r="D47" s="110" t="s">
        <v>227</v>
      </c>
      <c r="E47" s="110">
        <v>1991</v>
      </c>
      <c r="F47" s="110">
        <v>90</v>
      </c>
      <c r="G47" s="114" t="s">
        <v>246</v>
      </c>
      <c r="H47" s="110">
        <v>5</v>
      </c>
      <c r="I47" s="110">
        <v>5</v>
      </c>
      <c r="J47" s="110">
        <v>62</v>
      </c>
      <c r="K47" s="110">
        <v>20</v>
      </c>
      <c r="L47" s="114">
        <v>10</v>
      </c>
      <c r="M47" s="110">
        <v>54</v>
      </c>
      <c r="N47" s="110">
        <v>18</v>
      </c>
    </row>
    <row r="48" spans="1:15" s="109" customFormat="1">
      <c r="A48" s="111" t="s">
        <v>192</v>
      </c>
      <c r="B48" s="125" t="s">
        <v>243</v>
      </c>
      <c r="C48" s="109" t="s">
        <v>255</v>
      </c>
      <c r="D48" s="109" t="s">
        <v>256</v>
      </c>
      <c r="E48" s="109">
        <v>1951</v>
      </c>
      <c r="F48" s="109" t="s">
        <v>221</v>
      </c>
      <c r="G48" s="112" t="s">
        <v>43</v>
      </c>
      <c r="H48" s="109">
        <v>5</v>
      </c>
      <c r="I48" s="109">
        <v>5</v>
      </c>
      <c r="J48" s="109">
        <v>75</v>
      </c>
      <c r="K48" s="109">
        <v>20</v>
      </c>
      <c r="L48" s="112">
        <v>10</v>
      </c>
      <c r="M48" s="109">
        <v>53</v>
      </c>
      <c r="N48" s="109">
        <v>18</v>
      </c>
      <c r="O48" s="109">
        <v>5</v>
      </c>
    </row>
    <row r="49" spans="1:15" s="109" customFormat="1">
      <c r="A49" s="111" t="s">
        <v>192</v>
      </c>
      <c r="B49" s="125" t="s">
        <v>243</v>
      </c>
      <c r="C49" s="109" t="s">
        <v>135</v>
      </c>
      <c r="D49" s="109" t="s">
        <v>136</v>
      </c>
      <c r="E49" s="109">
        <v>1966</v>
      </c>
      <c r="F49" s="109" t="s">
        <v>221</v>
      </c>
      <c r="G49" s="112" t="s">
        <v>43</v>
      </c>
      <c r="H49" s="109">
        <v>5</v>
      </c>
      <c r="I49" s="109">
        <v>5</v>
      </c>
      <c r="J49" s="109">
        <v>66</v>
      </c>
      <c r="K49" s="109">
        <v>20</v>
      </c>
      <c r="L49" s="112">
        <v>10</v>
      </c>
      <c r="M49" s="109">
        <v>52</v>
      </c>
      <c r="N49" s="109">
        <v>18</v>
      </c>
    </row>
    <row r="50" spans="1:15" s="109" customFormat="1">
      <c r="A50" s="111" t="s">
        <v>192</v>
      </c>
      <c r="B50" s="125" t="s">
        <v>243</v>
      </c>
      <c r="C50" s="109" t="s">
        <v>90</v>
      </c>
      <c r="D50" s="109" t="s">
        <v>91</v>
      </c>
      <c r="E50" s="109">
        <v>1983</v>
      </c>
      <c r="F50" s="109">
        <v>90</v>
      </c>
      <c r="G50" s="112" t="s">
        <v>246</v>
      </c>
      <c r="H50" s="109">
        <v>5</v>
      </c>
      <c r="I50" s="109">
        <v>5</v>
      </c>
      <c r="J50" s="109">
        <v>69</v>
      </c>
      <c r="K50" s="109">
        <v>20</v>
      </c>
      <c r="L50" s="112">
        <v>10</v>
      </c>
      <c r="M50" s="109">
        <v>52</v>
      </c>
      <c r="N50" s="109">
        <v>18</v>
      </c>
      <c r="O50" s="109">
        <v>5</v>
      </c>
    </row>
    <row r="51" spans="1:15" s="109" customFormat="1">
      <c r="A51" s="111" t="s">
        <v>192</v>
      </c>
      <c r="B51" s="125" t="s">
        <v>243</v>
      </c>
      <c r="C51" s="109" t="s">
        <v>280</v>
      </c>
      <c r="D51" s="109" t="s">
        <v>281</v>
      </c>
      <c r="E51" s="109">
        <v>1990</v>
      </c>
      <c r="F51" s="109">
        <v>90</v>
      </c>
      <c r="G51" s="112" t="s">
        <v>246</v>
      </c>
      <c r="H51" s="109">
        <v>5</v>
      </c>
      <c r="I51" s="109">
        <v>5</v>
      </c>
      <c r="J51" s="109">
        <v>71</v>
      </c>
      <c r="K51" s="109">
        <v>20</v>
      </c>
      <c r="L51" s="112">
        <v>10</v>
      </c>
      <c r="M51" s="109">
        <v>55</v>
      </c>
      <c r="N51" s="109">
        <v>18</v>
      </c>
      <c r="O51" s="109">
        <v>20</v>
      </c>
    </row>
    <row r="52" spans="1:15">
      <c r="A52" s="113" t="s">
        <v>233</v>
      </c>
      <c r="B52" s="126" t="s">
        <v>243</v>
      </c>
      <c r="C52" s="110" t="s">
        <v>88</v>
      </c>
      <c r="D52" s="110" t="s">
        <v>89</v>
      </c>
      <c r="E52" s="110">
        <v>1999</v>
      </c>
      <c r="F52" s="110">
        <v>90</v>
      </c>
      <c r="G52" s="114" t="s">
        <v>246</v>
      </c>
      <c r="H52" s="110">
        <v>5</v>
      </c>
      <c r="I52" s="110">
        <v>5</v>
      </c>
      <c r="J52" s="110">
        <v>64</v>
      </c>
      <c r="K52" s="108">
        <v>20</v>
      </c>
      <c r="L52" s="114"/>
      <c r="M52" s="110">
        <v>53</v>
      </c>
      <c r="N52" s="108">
        <v>18</v>
      </c>
    </row>
    <row r="53" spans="1:15">
      <c r="A53" s="113" t="s">
        <v>233</v>
      </c>
      <c r="B53" s="126" t="s">
        <v>243</v>
      </c>
      <c r="C53" s="110" t="s">
        <v>251</v>
      </c>
      <c r="D53" s="110" t="s">
        <v>234</v>
      </c>
      <c r="E53" s="110">
        <v>2004</v>
      </c>
      <c r="F53" s="110" t="s">
        <v>221</v>
      </c>
      <c r="G53" s="114" t="s">
        <v>43</v>
      </c>
      <c r="H53" s="110">
        <v>5</v>
      </c>
      <c r="I53" s="110">
        <v>5</v>
      </c>
      <c r="J53" s="110">
        <v>60</v>
      </c>
      <c r="K53" s="108">
        <v>20</v>
      </c>
      <c r="L53" s="114"/>
      <c r="M53" s="110">
        <v>45</v>
      </c>
      <c r="N53" s="108">
        <v>18</v>
      </c>
    </row>
    <row r="54" spans="1:15">
      <c r="A54" s="113" t="s">
        <v>233</v>
      </c>
      <c r="B54" s="126" t="s">
        <v>243</v>
      </c>
      <c r="C54" s="110" t="s">
        <v>235</v>
      </c>
      <c r="D54" s="110" t="s">
        <v>236</v>
      </c>
      <c r="E54" s="110">
        <v>2005</v>
      </c>
      <c r="F54" s="110">
        <v>90</v>
      </c>
      <c r="G54" s="114" t="s">
        <v>246</v>
      </c>
      <c r="H54" s="110">
        <v>5</v>
      </c>
      <c r="I54" s="110">
        <v>5</v>
      </c>
      <c r="J54" s="110">
        <v>57</v>
      </c>
      <c r="K54" s="108">
        <v>20</v>
      </c>
      <c r="L54" s="114"/>
      <c r="M54" s="110"/>
    </row>
    <row r="55" spans="1:15">
      <c r="A55" s="113" t="s">
        <v>233</v>
      </c>
      <c r="B55" s="126" t="s">
        <v>243</v>
      </c>
      <c r="C55" s="110" t="s">
        <v>88</v>
      </c>
      <c r="D55" s="110" t="s">
        <v>237</v>
      </c>
      <c r="E55" s="110">
        <v>2005</v>
      </c>
      <c r="F55" s="110">
        <v>90</v>
      </c>
      <c r="G55" s="114" t="s">
        <v>246</v>
      </c>
      <c r="H55" s="110">
        <v>5</v>
      </c>
      <c r="I55" s="110">
        <v>5</v>
      </c>
      <c r="J55" s="110">
        <v>54</v>
      </c>
      <c r="K55" s="108">
        <v>20</v>
      </c>
      <c r="L55" s="114"/>
      <c r="M55" s="110">
        <v>46</v>
      </c>
      <c r="N55" s="108">
        <v>18</v>
      </c>
    </row>
    <row r="56" spans="1:15" s="109" customFormat="1">
      <c r="A56" s="111" t="s">
        <v>266</v>
      </c>
      <c r="B56" s="125" t="s">
        <v>243</v>
      </c>
      <c r="C56" s="109" t="s">
        <v>267</v>
      </c>
      <c r="D56" s="109" t="s">
        <v>133</v>
      </c>
      <c r="E56" s="109">
        <v>1972</v>
      </c>
      <c r="F56" s="109">
        <v>90</v>
      </c>
      <c r="G56" s="112" t="s">
        <v>246</v>
      </c>
      <c r="H56" s="109">
        <v>5</v>
      </c>
      <c r="I56" s="109">
        <v>5</v>
      </c>
      <c r="J56" s="109">
        <v>60</v>
      </c>
      <c r="K56" s="109">
        <v>20</v>
      </c>
      <c r="L56" s="112"/>
    </row>
    <row r="57" spans="1:15" s="109" customFormat="1">
      <c r="A57" s="111" t="s">
        <v>266</v>
      </c>
      <c r="B57" s="125" t="s">
        <v>243</v>
      </c>
      <c r="C57" s="109" t="s">
        <v>226</v>
      </c>
      <c r="D57" s="109" t="s">
        <v>220</v>
      </c>
      <c r="E57" s="109">
        <v>1975</v>
      </c>
      <c r="F57" s="109">
        <v>90</v>
      </c>
      <c r="G57" s="112" t="s">
        <v>246</v>
      </c>
      <c r="H57" s="109">
        <v>5</v>
      </c>
      <c r="I57" s="109">
        <v>5</v>
      </c>
      <c r="J57" s="109">
        <v>59</v>
      </c>
      <c r="K57" s="109">
        <v>20</v>
      </c>
      <c r="L57" s="112"/>
    </row>
    <row r="58" spans="1:15" s="109" customFormat="1">
      <c r="A58" s="111" t="s">
        <v>266</v>
      </c>
      <c r="B58" s="125" t="s">
        <v>243</v>
      </c>
      <c r="C58" s="109" t="s">
        <v>267</v>
      </c>
      <c r="D58" s="109" t="s">
        <v>268</v>
      </c>
      <c r="E58" s="109">
        <v>1979</v>
      </c>
      <c r="F58" s="109">
        <v>90</v>
      </c>
      <c r="G58" s="112" t="s">
        <v>246</v>
      </c>
      <c r="H58" s="109">
        <v>5</v>
      </c>
      <c r="I58" s="109">
        <v>5</v>
      </c>
      <c r="J58" s="109">
        <v>51</v>
      </c>
      <c r="K58" s="109">
        <v>20</v>
      </c>
      <c r="L58" s="112"/>
    </row>
    <row r="59" spans="1:15" s="109" customFormat="1">
      <c r="A59" s="111" t="s">
        <v>266</v>
      </c>
      <c r="B59" s="125" t="s">
        <v>243</v>
      </c>
      <c r="C59" s="109" t="s">
        <v>272</v>
      </c>
      <c r="D59" s="109" t="s">
        <v>136</v>
      </c>
      <c r="E59" s="109">
        <v>1992</v>
      </c>
      <c r="F59" s="109" t="s">
        <v>221</v>
      </c>
      <c r="G59" s="112" t="s">
        <v>43</v>
      </c>
      <c r="H59" s="109">
        <v>5</v>
      </c>
      <c r="I59" s="109">
        <v>5</v>
      </c>
      <c r="J59" s="109">
        <v>22</v>
      </c>
      <c r="K59" s="109">
        <v>20</v>
      </c>
      <c r="L59" s="112"/>
    </row>
    <row r="60" spans="1:15" s="110" customFormat="1">
      <c r="A60" s="113" t="s">
        <v>327</v>
      </c>
      <c r="B60" s="126" t="s">
        <v>244</v>
      </c>
      <c r="C60" s="110" t="s">
        <v>56</v>
      </c>
      <c r="D60" s="110" t="s">
        <v>15</v>
      </c>
      <c r="E60" s="110">
        <v>1962</v>
      </c>
      <c r="F60" s="110" t="s">
        <v>224</v>
      </c>
      <c r="G60" s="114" t="s">
        <v>16</v>
      </c>
      <c r="H60" s="110">
        <v>5</v>
      </c>
      <c r="I60" s="110">
        <v>5</v>
      </c>
      <c r="J60" s="110">
        <v>75</v>
      </c>
      <c r="K60" s="110">
        <v>20</v>
      </c>
      <c r="L60" s="114">
        <v>10</v>
      </c>
      <c r="M60" s="110">
        <v>57</v>
      </c>
      <c r="N60" s="110">
        <v>18</v>
      </c>
      <c r="O60" s="110">
        <v>15</v>
      </c>
    </row>
    <row r="61" spans="1:15" s="110" customFormat="1">
      <c r="A61" s="113" t="s">
        <v>327</v>
      </c>
      <c r="B61" s="126" t="s">
        <v>244</v>
      </c>
      <c r="C61" s="110" t="s">
        <v>86</v>
      </c>
      <c r="D61" s="110" t="s">
        <v>283</v>
      </c>
      <c r="E61" s="110">
        <v>1971</v>
      </c>
      <c r="F61" s="110" t="s">
        <v>224</v>
      </c>
      <c r="G61" s="114" t="s">
        <v>16</v>
      </c>
      <c r="H61" s="110">
        <v>5</v>
      </c>
      <c r="I61" s="110">
        <v>5</v>
      </c>
      <c r="J61" s="110">
        <v>76</v>
      </c>
      <c r="K61" s="110">
        <v>20</v>
      </c>
      <c r="L61" s="114">
        <v>10</v>
      </c>
      <c r="M61" s="110">
        <v>60</v>
      </c>
      <c r="N61" s="110">
        <v>18</v>
      </c>
      <c r="O61" s="110">
        <v>60</v>
      </c>
    </row>
    <row r="62" spans="1:15" s="110" customFormat="1">
      <c r="A62" s="113" t="s">
        <v>327</v>
      </c>
      <c r="B62" s="126" t="s">
        <v>244</v>
      </c>
      <c r="C62" s="110" t="s">
        <v>55</v>
      </c>
      <c r="D62" s="110" t="s">
        <v>12</v>
      </c>
      <c r="E62" s="110">
        <v>1990</v>
      </c>
      <c r="F62" s="110" t="s">
        <v>224</v>
      </c>
      <c r="G62" s="114" t="s">
        <v>16</v>
      </c>
      <c r="H62" s="110">
        <v>5</v>
      </c>
      <c r="I62" s="110">
        <v>5</v>
      </c>
      <c r="J62" s="110">
        <v>77</v>
      </c>
      <c r="K62" s="110">
        <v>20</v>
      </c>
      <c r="L62" s="114">
        <v>10</v>
      </c>
      <c r="M62" s="110">
        <v>57</v>
      </c>
      <c r="N62" s="110">
        <v>18</v>
      </c>
      <c r="O62" s="110">
        <v>15</v>
      </c>
    </row>
    <row r="63" spans="1:15" s="110" customFormat="1">
      <c r="A63" s="113" t="s">
        <v>327</v>
      </c>
      <c r="B63" s="126" t="s">
        <v>244</v>
      </c>
      <c r="C63" s="110" t="s">
        <v>92</v>
      </c>
      <c r="D63" s="110" t="s">
        <v>14</v>
      </c>
      <c r="E63" s="110">
        <v>1991</v>
      </c>
      <c r="F63" s="110" t="s">
        <v>224</v>
      </c>
      <c r="G63" s="114" t="s">
        <v>16</v>
      </c>
      <c r="H63" s="110">
        <v>5</v>
      </c>
      <c r="I63" s="110">
        <v>5</v>
      </c>
      <c r="J63" s="110">
        <v>76</v>
      </c>
      <c r="K63" s="110">
        <v>20</v>
      </c>
      <c r="L63" s="114">
        <v>10</v>
      </c>
      <c r="M63" s="110">
        <v>57</v>
      </c>
      <c r="N63" s="110">
        <v>18</v>
      </c>
      <c r="O63" s="110">
        <v>15</v>
      </c>
    </row>
    <row r="64" spans="1:15" s="110" customFormat="1">
      <c r="A64" s="113" t="s">
        <v>184</v>
      </c>
      <c r="B64" s="126" t="s">
        <v>244</v>
      </c>
      <c r="C64" s="117" t="s">
        <v>46</v>
      </c>
      <c r="D64" s="117" t="s">
        <v>28</v>
      </c>
      <c r="E64" s="117">
        <v>1962</v>
      </c>
      <c r="F64" s="110" t="s">
        <v>66</v>
      </c>
      <c r="G64" s="114" t="s">
        <v>43</v>
      </c>
      <c r="H64" s="110">
        <v>5</v>
      </c>
      <c r="I64" s="110">
        <v>5</v>
      </c>
      <c r="J64" s="110">
        <v>70</v>
      </c>
      <c r="K64" s="110">
        <v>20</v>
      </c>
      <c r="L64" s="114">
        <v>10</v>
      </c>
      <c r="M64" s="110">
        <v>52</v>
      </c>
      <c r="N64" s="110">
        <v>18</v>
      </c>
    </row>
    <row r="65" spans="1:15" s="110" customFormat="1">
      <c r="A65" s="113" t="s">
        <v>184</v>
      </c>
      <c r="B65" s="126" t="s">
        <v>244</v>
      </c>
      <c r="C65" s="117" t="s">
        <v>50</v>
      </c>
      <c r="D65" s="117" t="s">
        <v>29</v>
      </c>
      <c r="E65" s="117">
        <v>1964</v>
      </c>
      <c r="F65" s="110" t="s">
        <v>66</v>
      </c>
      <c r="G65" s="114" t="s">
        <v>43</v>
      </c>
      <c r="H65" s="110">
        <v>5</v>
      </c>
      <c r="I65" s="110">
        <v>5</v>
      </c>
      <c r="J65" s="110">
        <v>75</v>
      </c>
      <c r="K65" s="110">
        <v>20</v>
      </c>
      <c r="L65" s="114">
        <v>10</v>
      </c>
      <c r="M65" s="110">
        <v>54</v>
      </c>
      <c r="N65" s="110">
        <v>18</v>
      </c>
      <c r="O65" s="110">
        <v>8</v>
      </c>
    </row>
    <row r="66" spans="1:15" s="110" customFormat="1">
      <c r="A66" s="113" t="s">
        <v>184</v>
      </c>
      <c r="B66" s="126" t="s">
        <v>244</v>
      </c>
      <c r="C66" s="110" t="s">
        <v>97</v>
      </c>
      <c r="D66" s="110" t="s">
        <v>26</v>
      </c>
      <c r="E66" s="110">
        <v>1966</v>
      </c>
      <c r="F66" s="110" t="s">
        <v>66</v>
      </c>
      <c r="G66" s="114" t="s">
        <v>43</v>
      </c>
      <c r="H66" s="110">
        <v>5</v>
      </c>
      <c r="I66" s="110">
        <v>5</v>
      </c>
      <c r="J66" s="110">
        <v>69</v>
      </c>
      <c r="K66" s="110">
        <v>20</v>
      </c>
      <c r="L66" s="114">
        <v>10</v>
      </c>
      <c r="M66" s="110">
        <v>43</v>
      </c>
      <c r="N66" s="110">
        <v>18</v>
      </c>
    </row>
    <row r="67" spans="1:15" s="110" customFormat="1">
      <c r="A67" s="113" t="s">
        <v>184</v>
      </c>
      <c r="B67" s="126" t="s">
        <v>244</v>
      </c>
      <c r="C67" s="110" t="s">
        <v>92</v>
      </c>
      <c r="D67" s="110" t="s">
        <v>27</v>
      </c>
      <c r="E67" s="110">
        <v>1967</v>
      </c>
      <c r="F67" s="110" t="s">
        <v>66</v>
      </c>
      <c r="G67" s="114" t="s">
        <v>43</v>
      </c>
      <c r="H67" s="110">
        <v>5</v>
      </c>
      <c r="I67" s="110">
        <v>5</v>
      </c>
      <c r="J67" s="110">
        <v>67</v>
      </c>
      <c r="K67" s="110">
        <v>20</v>
      </c>
      <c r="L67" s="114"/>
      <c r="M67" s="110">
        <v>49</v>
      </c>
      <c r="N67" s="110">
        <v>18</v>
      </c>
    </row>
    <row r="68" spans="1:15" s="109" customFormat="1">
      <c r="A68" s="111" t="s">
        <v>185</v>
      </c>
      <c r="B68" s="125" t="s">
        <v>244</v>
      </c>
      <c r="C68" s="109" t="s">
        <v>102</v>
      </c>
      <c r="D68" s="109" t="s">
        <v>20</v>
      </c>
      <c r="E68" s="109">
        <v>1962</v>
      </c>
      <c r="F68" s="109" t="s">
        <v>221</v>
      </c>
      <c r="G68" s="112" t="s">
        <v>43</v>
      </c>
      <c r="H68" s="109">
        <v>5</v>
      </c>
      <c r="I68" s="109">
        <v>5</v>
      </c>
      <c r="J68" s="109">
        <v>74</v>
      </c>
      <c r="K68" s="109">
        <v>20</v>
      </c>
      <c r="L68" s="112">
        <v>10</v>
      </c>
      <c r="M68" s="109">
        <v>48</v>
      </c>
      <c r="N68" s="109">
        <v>18</v>
      </c>
    </row>
    <row r="69" spans="1:15" s="109" customFormat="1">
      <c r="A69" s="111" t="s">
        <v>185</v>
      </c>
      <c r="B69" s="125" t="s">
        <v>244</v>
      </c>
      <c r="C69" s="109" t="s">
        <v>100</v>
      </c>
      <c r="D69" s="109" t="s">
        <v>103</v>
      </c>
      <c r="E69" s="109">
        <v>1977</v>
      </c>
      <c r="F69" s="109" t="s">
        <v>221</v>
      </c>
      <c r="G69" s="112" t="s">
        <v>43</v>
      </c>
      <c r="H69" s="109">
        <v>5</v>
      </c>
      <c r="I69" s="109">
        <v>5</v>
      </c>
      <c r="J69" s="109">
        <v>67</v>
      </c>
      <c r="K69" s="109">
        <v>20</v>
      </c>
      <c r="L69" s="112"/>
      <c r="M69" s="109">
        <v>50</v>
      </c>
      <c r="N69" s="109">
        <v>18</v>
      </c>
    </row>
    <row r="70" spans="1:15" s="109" customFormat="1">
      <c r="A70" s="111" t="s">
        <v>185</v>
      </c>
      <c r="B70" s="125" t="s">
        <v>244</v>
      </c>
      <c r="C70" s="109" t="s">
        <v>213</v>
      </c>
      <c r="D70" s="109" t="s">
        <v>214</v>
      </c>
      <c r="E70" s="109">
        <v>1988</v>
      </c>
      <c r="F70" s="109" t="s">
        <v>66</v>
      </c>
      <c r="G70" s="112" t="s">
        <v>43</v>
      </c>
      <c r="H70" s="109">
        <v>5</v>
      </c>
      <c r="I70" s="109">
        <v>5</v>
      </c>
      <c r="J70" s="109">
        <v>65</v>
      </c>
      <c r="K70" s="109">
        <v>20</v>
      </c>
      <c r="L70" s="112"/>
      <c r="M70" s="109">
        <v>51</v>
      </c>
      <c r="N70" s="109">
        <v>18</v>
      </c>
    </row>
    <row r="71" spans="1:15" s="109" customFormat="1">
      <c r="A71" s="111" t="s">
        <v>185</v>
      </c>
      <c r="B71" s="125" t="s">
        <v>244</v>
      </c>
      <c r="C71" s="118" t="s">
        <v>97</v>
      </c>
      <c r="D71" s="118" t="s">
        <v>98</v>
      </c>
      <c r="E71" s="118">
        <v>1960</v>
      </c>
      <c r="F71" s="109" t="s">
        <v>66</v>
      </c>
      <c r="G71" s="112" t="s">
        <v>43</v>
      </c>
      <c r="H71" s="109">
        <v>5</v>
      </c>
      <c r="I71" s="109">
        <v>5</v>
      </c>
      <c r="J71" s="109">
        <v>66</v>
      </c>
      <c r="K71" s="109">
        <v>20</v>
      </c>
      <c r="L71" s="112">
        <v>10</v>
      </c>
      <c r="M71" s="109">
        <v>42</v>
      </c>
      <c r="N71" s="109">
        <v>18</v>
      </c>
    </row>
    <row r="72" spans="1:15" s="110" customFormat="1">
      <c r="A72" s="113" t="s">
        <v>186</v>
      </c>
      <c r="B72" s="126" t="s">
        <v>244</v>
      </c>
      <c r="C72" s="110" t="s">
        <v>228</v>
      </c>
      <c r="D72" s="110" t="s">
        <v>222</v>
      </c>
      <c r="E72" s="110">
        <v>1971</v>
      </c>
      <c r="F72" s="110">
        <v>90</v>
      </c>
      <c r="G72" s="114" t="s">
        <v>246</v>
      </c>
      <c r="H72" s="110">
        <v>5</v>
      </c>
      <c r="I72" s="110">
        <v>5</v>
      </c>
      <c r="J72" s="110">
        <v>71</v>
      </c>
      <c r="K72" s="110">
        <v>20</v>
      </c>
      <c r="L72" s="114">
        <v>10</v>
      </c>
      <c r="M72" s="110">
        <v>50</v>
      </c>
      <c r="N72" s="110">
        <v>18</v>
      </c>
    </row>
    <row r="73" spans="1:15" s="110" customFormat="1">
      <c r="A73" s="113" t="s">
        <v>186</v>
      </c>
      <c r="B73" s="126" t="s">
        <v>244</v>
      </c>
      <c r="C73" s="117" t="s">
        <v>86</v>
      </c>
      <c r="D73" s="117" t="s">
        <v>259</v>
      </c>
      <c r="E73" s="117">
        <v>1952</v>
      </c>
      <c r="F73" s="110" t="s">
        <v>66</v>
      </c>
      <c r="G73" s="114" t="s">
        <v>43</v>
      </c>
      <c r="H73" s="110">
        <v>5</v>
      </c>
      <c r="I73" s="110">
        <v>5</v>
      </c>
      <c r="J73" s="110">
        <v>68</v>
      </c>
      <c r="K73" s="110">
        <v>20</v>
      </c>
      <c r="L73" s="114">
        <v>10</v>
      </c>
    </row>
    <row r="74" spans="1:15" s="110" customFormat="1">
      <c r="A74" s="113" t="s">
        <v>186</v>
      </c>
      <c r="B74" s="126" t="s">
        <v>244</v>
      </c>
      <c r="C74" s="110" t="s">
        <v>93</v>
      </c>
      <c r="D74" s="110" t="s">
        <v>33</v>
      </c>
      <c r="E74" s="110">
        <v>1993</v>
      </c>
      <c r="F74" s="110">
        <v>90</v>
      </c>
      <c r="G74" s="114" t="s">
        <v>246</v>
      </c>
      <c r="H74" s="110">
        <v>5</v>
      </c>
      <c r="I74" s="110">
        <v>5</v>
      </c>
      <c r="J74" s="110">
        <v>64</v>
      </c>
      <c r="K74" s="110">
        <v>20</v>
      </c>
      <c r="L74" s="114"/>
      <c r="M74" s="110">
        <v>41</v>
      </c>
      <c r="N74" s="110">
        <v>18</v>
      </c>
    </row>
    <row r="75" spans="1:15" s="110" customFormat="1">
      <c r="A75" s="113" t="s">
        <v>186</v>
      </c>
      <c r="B75" s="126" t="s">
        <v>244</v>
      </c>
      <c r="C75" s="110" t="s">
        <v>47</v>
      </c>
      <c r="D75" s="110" t="s">
        <v>32</v>
      </c>
      <c r="E75" s="110">
        <v>1967</v>
      </c>
      <c r="F75" s="110">
        <v>90</v>
      </c>
      <c r="G75" s="114" t="s">
        <v>246</v>
      </c>
      <c r="H75" s="110">
        <v>5</v>
      </c>
      <c r="I75" s="110">
        <v>5</v>
      </c>
      <c r="J75" s="110">
        <v>70</v>
      </c>
      <c r="K75" s="110">
        <v>20</v>
      </c>
      <c r="L75" s="114">
        <v>10</v>
      </c>
      <c r="M75" s="110">
        <v>50</v>
      </c>
      <c r="N75" s="110">
        <v>18</v>
      </c>
    </row>
    <row r="76" spans="1:15" s="109" customFormat="1">
      <c r="A76" s="111" t="s">
        <v>187</v>
      </c>
      <c r="B76" s="125" t="s">
        <v>244</v>
      </c>
      <c r="C76" s="109" t="s">
        <v>53</v>
      </c>
      <c r="D76" s="109" t="s">
        <v>38</v>
      </c>
      <c r="E76" s="109">
        <v>2007</v>
      </c>
      <c r="F76" s="109">
        <v>90</v>
      </c>
      <c r="G76" s="112" t="s">
        <v>246</v>
      </c>
      <c r="H76" s="109">
        <v>5</v>
      </c>
      <c r="I76" s="109">
        <v>5</v>
      </c>
      <c r="J76" s="109">
        <v>69</v>
      </c>
      <c r="K76" s="109">
        <v>20</v>
      </c>
      <c r="L76" s="112"/>
      <c r="M76" s="109">
        <v>48</v>
      </c>
      <c r="N76" s="109">
        <v>18</v>
      </c>
    </row>
    <row r="77" spans="1:15" s="109" customFormat="1">
      <c r="A77" s="111" t="s">
        <v>187</v>
      </c>
      <c r="B77" s="125" t="s">
        <v>244</v>
      </c>
      <c r="C77" s="109" t="s">
        <v>263</v>
      </c>
      <c r="D77" s="109" t="s">
        <v>328</v>
      </c>
      <c r="E77" s="109">
        <v>2008</v>
      </c>
      <c r="F77" s="109">
        <v>90</v>
      </c>
      <c r="G77" s="112" t="s">
        <v>246</v>
      </c>
      <c r="H77" s="109">
        <v>5</v>
      </c>
      <c r="I77" s="109">
        <v>5</v>
      </c>
      <c r="J77" s="109">
        <v>55</v>
      </c>
      <c r="K77" s="109">
        <v>20</v>
      </c>
      <c r="L77" s="112"/>
      <c r="M77" s="109">
        <v>38</v>
      </c>
      <c r="N77" s="109">
        <v>18</v>
      </c>
    </row>
    <row r="78" spans="1:15" s="109" customFormat="1">
      <c r="A78" s="111" t="s">
        <v>187</v>
      </c>
      <c r="B78" s="125" t="s">
        <v>244</v>
      </c>
      <c r="C78" s="109" t="s">
        <v>264</v>
      </c>
      <c r="D78" s="109" t="s">
        <v>265</v>
      </c>
      <c r="E78" s="109">
        <v>2009</v>
      </c>
      <c r="F78" s="109">
        <v>90</v>
      </c>
      <c r="G78" s="112" t="s">
        <v>246</v>
      </c>
      <c r="H78" s="109">
        <v>5</v>
      </c>
      <c r="I78" s="109">
        <v>5</v>
      </c>
      <c r="J78" s="109">
        <v>56</v>
      </c>
      <c r="K78" s="109">
        <v>20</v>
      </c>
      <c r="L78" s="112"/>
      <c r="M78" s="109">
        <v>50</v>
      </c>
      <c r="N78" s="109">
        <v>18</v>
      </c>
    </row>
    <row r="79" spans="1:15" s="109" customFormat="1">
      <c r="A79" s="111" t="s">
        <v>187</v>
      </c>
      <c r="B79" s="125" t="s">
        <v>244</v>
      </c>
      <c r="C79" s="109" t="s">
        <v>52</v>
      </c>
      <c r="D79" s="109" t="s">
        <v>42</v>
      </c>
      <c r="E79" s="109">
        <v>2006</v>
      </c>
      <c r="F79" s="109">
        <v>90</v>
      </c>
      <c r="G79" s="112" t="s">
        <v>246</v>
      </c>
      <c r="H79" s="109">
        <v>5</v>
      </c>
      <c r="I79" s="109">
        <v>5</v>
      </c>
      <c r="J79" s="109">
        <v>60</v>
      </c>
      <c r="K79" s="109">
        <v>20</v>
      </c>
      <c r="L79" s="112"/>
      <c r="M79" s="109">
        <v>44</v>
      </c>
      <c r="N79" s="109">
        <v>18</v>
      </c>
    </row>
    <row r="80" spans="1:15" s="110" customFormat="1">
      <c r="A80" s="113" t="s">
        <v>188</v>
      </c>
      <c r="B80" s="126" t="s">
        <v>244</v>
      </c>
      <c r="C80" s="110" t="s">
        <v>53</v>
      </c>
      <c r="D80" s="110" t="s">
        <v>262</v>
      </c>
      <c r="E80" s="110">
        <v>2005</v>
      </c>
      <c r="F80" s="110">
        <v>90</v>
      </c>
      <c r="G80" s="114" t="s">
        <v>246</v>
      </c>
      <c r="H80" s="110">
        <v>5</v>
      </c>
      <c r="I80" s="110">
        <v>5</v>
      </c>
      <c r="J80" s="110">
        <v>73</v>
      </c>
      <c r="K80" s="110">
        <v>20</v>
      </c>
      <c r="L80" s="114"/>
      <c r="M80" s="110">
        <v>46</v>
      </c>
      <c r="N80" s="110">
        <v>18</v>
      </c>
    </row>
    <row r="81" spans="1:14" s="110" customFormat="1">
      <c r="A81" s="113" t="s">
        <v>188</v>
      </c>
      <c r="B81" s="126" t="s">
        <v>244</v>
      </c>
      <c r="C81" s="110" t="s">
        <v>50</v>
      </c>
      <c r="D81" s="110" t="s">
        <v>35</v>
      </c>
      <c r="E81" s="110">
        <v>2006</v>
      </c>
      <c r="F81" s="110">
        <v>90</v>
      </c>
      <c r="G81" s="114" t="s">
        <v>246</v>
      </c>
      <c r="H81" s="110">
        <v>5</v>
      </c>
      <c r="I81" s="110">
        <v>5</v>
      </c>
      <c r="J81" s="110">
        <v>66</v>
      </c>
      <c r="K81" s="110">
        <v>20</v>
      </c>
      <c r="L81" s="114">
        <v>10</v>
      </c>
      <c r="M81" s="110">
        <v>44</v>
      </c>
      <c r="N81" s="110">
        <v>18</v>
      </c>
    </row>
    <row r="82" spans="1:14" s="110" customFormat="1">
      <c r="A82" s="113" t="s">
        <v>188</v>
      </c>
      <c r="B82" s="126" t="s">
        <v>244</v>
      </c>
      <c r="C82" s="110" t="s">
        <v>99</v>
      </c>
      <c r="D82" s="110" t="s">
        <v>37</v>
      </c>
      <c r="E82" s="110">
        <v>1964</v>
      </c>
      <c r="F82" s="110" t="s">
        <v>66</v>
      </c>
      <c r="G82" s="114" t="s">
        <v>43</v>
      </c>
      <c r="H82" s="110">
        <v>5</v>
      </c>
      <c r="I82" s="110">
        <v>5</v>
      </c>
      <c r="J82" s="110">
        <v>58</v>
      </c>
      <c r="K82" s="110">
        <v>20</v>
      </c>
      <c r="L82" s="114"/>
      <c r="M82" s="110">
        <v>52</v>
      </c>
      <c r="N82" s="110">
        <v>18</v>
      </c>
    </row>
    <row r="83" spans="1:14" s="110" customFormat="1">
      <c r="A83" s="113" t="s">
        <v>188</v>
      </c>
      <c r="B83" s="126" t="s">
        <v>244</v>
      </c>
      <c r="C83" s="110" t="s">
        <v>55</v>
      </c>
      <c r="D83" s="110" t="s">
        <v>19</v>
      </c>
      <c r="E83" s="110">
        <v>1964</v>
      </c>
      <c r="F83" s="110" t="s">
        <v>66</v>
      </c>
      <c r="G83" s="114" t="s">
        <v>43</v>
      </c>
      <c r="H83" s="110">
        <v>5</v>
      </c>
      <c r="I83" s="110">
        <v>5</v>
      </c>
      <c r="J83" s="110">
        <v>65</v>
      </c>
      <c r="K83" s="110">
        <v>20</v>
      </c>
      <c r="L83" s="114"/>
      <c r="M83" s="110">
        <v>44</v>
      </c>
      <c r="N83" s="110">
        <v>18</v>
      </c>
    </row>
    <row r="84" spans="1:14" s="109" customFormat="1">
      <c r="A84" s="111" t="s">
        <v>325</v>
      </c>
      <c r="B84" s="125"/>
      <c r="C84" s="109" t="s">
        <v>269</v>
      </c>
      <c r="D84" s="109" t="s">
        <v>22</v>
      </c>
      <c r="E84" s="109">
        <v>1969</v>
      </c>
      <c r="F84" s="109">
        <v>90</v>
      </c>
      <c r="G84" s="112" t="s">
        <v>246</v>
      </c>
      <c r="H84" s="109">
        <v>5</v>
      </c>
      <c r="I84" s="109">
        <v>5</v>
      </c>
      <c r="J84" s="109">
        <v>48</v>
      </c>
      <c r="K84" s="109">
        <v>20</v>
      </c>
      <c r="L84" s="112"/>
      <c r="M84" s="109">
        <v>47</v>
      </c>
      <c r="N84" s="109">
        <v>18</v>
      </c>
    </row>
    <row r="85" spans="1:14" s="109" customFormat="1">
      <c r="A85" s="111" t="s">
        <v>325</v>
      </c>
      <c r="B85" s="125"/>
      <c r="C85" s="109" t="s">
        <v>86</v>
      </c>
      <c r="D85" s="109" t="s">
        <v>24</v>
      </c>
      <c r="E85" s="109">
        <v>1941</v>
      </c>
      <c r="F85" s="109" t="s">
        <v>221</v>
      </c>
      <c r="G85" s="112" t="s">
        <v>43</v>
      </c>
      <c r="H85" s="109">
        <v>5</v>
      </c>
      <c r="I85" s="109">
        <v>5</v>
      </c>
      <c r="J85" s="109">
        <v>53</v>
      </c>
      <c r="K85" s="109">
        <v>20</v>
      </c>
      <c r="L85" s="112"/>
      <c r="M85" s="109">
        <v>40</v>
      </c>
      <c r="N85" s="109">
        <v>18</v>
      </c>
    </row>
    <row r="86" spans="1:14" s="109" customFormat="1">
      <c r="A86" s="111" t="s">
        <v>325</v>
      </c>
      <c r="B86" s="125"/>
      <c r="C86" s="109" t="s">
        <v>93</v>
      </c>
      <c r="D86" s="109" t="s">
        <v>18</v>
      </c>
      <c r="E86" s="109">
        <v>1967</v>
      </c>
      <c r="F86" s="109" t="s">
        <v>224</v>
      </c>
      <c r="G86" s="112" t="s">
        <v>16</v>
      </c>
      <c r="H86" s="109">
        <v>5</v>
      </c>
      <c r="I86" s="109">
        <v>5</v>
      </c>
      <c r="J86" s="109">
        <v>62</v>
      </c>
      <c r="K86" s="109">
        <v>20</v>
      </c>
      <c r="L86" s="112"/>
      <c r="M86" s="109">
        <v>50</v>
      </c>
      <c r="N86" s="109">
        <v>18</v>
      </c>
    </row>
    <row r="87" spans="1:14">
      <c r="A87" s="115" t="s">
        <v>241</v>
      </c>
      <c r="C87" s="108" t="s">
        <v>282</v>
      </c>
      <c r="D87" s="108" t="s">
        <v>32</v>
      </c>
      <c r="E87" s="108">
        <v>1946</v>
      </c>
      <c r="F87" s="108">
        <v>90</v>
      </c>
      <c r="G87" s="116" t="s">
        <v>246</v>
      </c>
      <c r="H87" s="108">
        <v>5</v>
      </c>
      <c r="I87" s="108">
        <v>5</v>
      </c>
      <c r="M87" s="108">
        <v>44</v>
      </c>
      <c r="N87" s="108">
        <v>18</v>
      </c>
    </row>
    <row r="88" spans="1:14">
      <c r="A88" s="115" t="s">
        <v>241</v>
      </c>
      <c r="C88" s="108" t="s">
        <v>302</v>
      </c>
      <c r="D88" s="108" t="s">
        <v>300</v>
      </c>
      <c r="E88" s="108">
        <v>1948</v>
      </c>
      <c r="F88" s="108" t="s">
        <v>66</v>
      </c>
      <c r="G88" s="116" t="s">
        <v>43</v>
      </c>
      <c r="H88" s="108">
        <v>5</v>
      </c>
      <c r="I88" s="108">
        <v>5</v>
      </c>
      <c r="J88" s="108">
        <v>60</v>
      </c>
      <c r="K88" s="109">
        <v>20</v>
      </c>
      <c r="M88" s="108">
        <v>48</v>
      </c>
      <c r="N88" s="108">
        <v>18</v>
      </c>
    </row>
    <row r="89" spans="1:14">
      <c r="A89" s="115" t="s">
        <v>241</v>
      </c>
      <c r="C89" s="108" t="s">
        <v>129</v>
      </c>
      <c r="D89" s="108" t="s">
        <v>98</v>
      </c>
      <c r="E89" s="108">
        <v>1956</v>
      </c>
      <c r="F89" s="108" t="s">
        <v>66</v>
      </c>
      <c r="G89" s="116" t="s">
        <v>43</v>
      </c>
      <c r="H89" s="108">
        <v>5</v>
      </c>
      <c r="I89" s="108">
        <v>5</v>
      </c>
      <c r="J89" s="108">
        <v>68</v>
      </c>
      <c r="K89" s="109">
        <v>20</v>
      </c>
      <c r="M89" s="108">
        <v>47</v>
      </c>
      <c r="N89" s="108">
        <v>18</v>
      </c>
    </row>
    <row r="90" spans="1:14">
      <c r="A90" s="115" t="s">
        <v>241</v>
      </c>
      <c r="C90" s="108" t="s">
        <v>239</v>
      </c>
      <c r="D90" s="108" t="s">
        <v>257</v>
      </c>
      <c r="E90" s="108">
        <v>1961</v>
      </c>
      <c r="F90" s="108">
        <v>90</v>
      </c>
      <c r="G90" s="116" t="s">
        <v>246</v>
      </c>
      <c r="H90" s="108">
        <v>5</v>
      </c>
      <c r="I90" s="108">
        <v>5</v>
      </c>
      <c r="J90" s="108">
        <v>44</v>
      </c>
      <c r="K90" s="109">
        <v>20</v>
      </c>
      <c r="M90" s="108">
        <v>50</v>
      </c>
      <c r="N90" s="108">
        <v>18</v>
      </c>
    </row>
    <row r="91" spans="1:14">
      <c r="A91" s="115" t="s">
        <v>241</v>
      </c>
      <c r="C91" s="108" t="s">
        <v>320</v>
      </c>
      <c r="D91" s="108" t="s">
        <v>39</v>
      </c>
      <c r="E91" s="108">
        <v>1961</v>
      </c>
      <c r="F91" s="108" t="s">
        <v>221</v>
      </c>
      <c r="G91" s="116" t="s">
        <v>43</v>
      </c>
      <c r="H91" s="108">
        <v>5</v>
      </c>
      <c r="I91" s="108">
        <v>5</v>
      </c>
      <c r="J91" s="108">
        <v>38</v>
      </c>
      <c r="K91" s="109">
        <v>20</v>
      </c>
      <c r="M91" s="108">
        <v>37</v>
      </c>
      <c r="N91" s="108">
        <v>18</v>
      </c>
    </row>
    <row r="92" spans="1:14">
      <c r="A92" s="115" t="s">
        <v>279</v>
      </c>
      <c r="C92" s="108" t="s">
        <v>284</v>
      </c>
      <c r="D92" s="108" t="s">
        <v>32</v>
      </c>
      <c r="E92" s="108">
        <v>1963</v>
      </c>
      <c r="F92" s="108" t="s">
        <v>285</v>
      </c>
      <c r="G92" s="116" t="s">
        <v>16</v>
      </c>
      <c r="H92" s="108">
        <v>5</v>
      </c>
      <c r="I92" s="108">
        <v>5</v>
      </c>
      <c r="J92" s="108">
        <v>69</v>
      </c>
      <c r="K92" s="109">
        <v>20</v>
      </c>
      <c r="M92" s="108">
        <v>55</v>
      </c>
      <c r="N92" s="108">
        <v>18</v>
      </c>
    </row>
    <row r="93" spans="1:14">
      <c r="A93" s="115" t="s">
        <v>241</v>
      </c>
      <c r="B93" s="128"/>
      <c r="C93" s="108" t="s">
        <v>207</v>
      </c>
      <c r="D93" s="108" t="s">
        <v>208</v>
      </c>
      <c r="E93" s="108">
        <v>1970</v>
      </c>
      <c r="F93" s="108">
        <v>90</v>
      </c>
      <c r="G93" s="116" t="s">
        <v>246</v>
      </c>
      <c r="H93" s="108">
        <v>5</v>
      </c>
      <c r="I93" s="108">
        <v>5</v>
      </c>
      <c r="J93" s="108">
        <v>43</v>
      </c>
      <c r="K93" s="109">
        <v>20</v>
      </c>
    </row>
    <row r="94" spans="1:14">
      <c r="A94" s="115" t="s">
        <v>241</v>
      </c>
      <c r="B94" s="128"/>
      <c r="C94" s="108" t="s">
        <v>226</v>
      </c>
      <c r="D94" s="108" t="s">
        <v>227</v>
      </c>
      <c r="E94" s="108">
        <v>1977</v>
      </c>
      <c r="F94" s="108">
        <v>90</v>
      </c>
      <c r="G94" s="116" t="s">
        <v>246</v>
      </c>
      <c r="H94" s="108">
        <v>5</v>
      </c>
      <c r="I94" s="108">
        <v>5</v>
      </c>
      <c r="J94" s="108">
        <v>51</v>
      </c>
      <c r="K94" s="109">
        <v>20</v>
      </c>
      <c r="M94" s="108">
        <v>44</v>
      </c>
      <c r="N94" s="108">
        <v>18</v>
      </c>
    </row>
    <row r="95" spans="1:14">
      <c r="A95" s="115" t="s">
        <v>241</v>
      </c>
      <c r="C95" s="108" t="s">
        <v>258</v>
      </c>
      <c r="D95" s="108" t="s">
        <v>218</v>
      </c>
      <c r="E95" s="108">
        <v>1979</v>
      </c>
      <c r="F95" s="108" t="s">
        <v>221</v>
      </c>
      <c r="G95" s="116" t="s">
        <v>43</v>
      </c>
      <c r="H95" s="108">
        <v>5</v>
      </c>
      <c r="I95" s="108">
        <v>5</v>
      </c>
      <c r="J95" s="108">
        <v>64</v>
      </c>
      <c r="K95" s="109">
        <v>20</v>
      </c>
      <c r="M95" s="108">
        <v>51</v>
      </c>
      <c r="N95" s="108">
        <v>18</v>
      </c>
    </row>
    <row r="96" spans="1:14">
      <c r="A96" s="115" t="s">
        <v>241</v>
      </c>
      <c r="B96" s="128"/>
      <c r="C96" s="108" t="s">
        <v>226</v>
      </c>
      <c r="D96" s="108" t="s">
        <v>216</v>
      </c>
      <c r="E96" s="108">
        <v>1980</v>
      </c>
      <c r="F96" s="108">
        <v>90</v>
      </c>
      <c r="G96" s="116" t="s">
        <v>246</v>
      </c>
      <c r="H96" s="108">
        <v>5</v>
      </c>
      <c r="I96" s="108">
        <v>5</v>
      </c>
      <c r="J96" s="108">
        <v>58</v>
      </c>
      <c r="K96" s="109">
        <v>20</v>
      </c>
      <c r="M96" s="108">
        <v>34</v>
      </c>
      <c r="N96" s="108">
        <v>18</v>
      </c>
    </row>
    <row r="97" spans="1:15">
      <c r="A97" s="115" t="s">
        <v>241</v>
      </c>
      <c r="C97" s="108" t="s">
        <v>311</v>
      </c>
      <c r="D97" s="108" t="s">
        <v>79</v>
      </c>
      <c r="E97" s="108">
        <v>1986</v>
      </c>
      <c r="F97" s="108">
        <v>90</v>
      </c>
      <c r="G97" s="116" t="s">
        <v>246</v>
      </c>
      <c r="H97" s="108">
        <v>5</v>
      </c>
      <c r="I97" s="108">
        <v>5</v>
      </c>
      <c r="J97" s="108">
        <v>51</v>
      </c>
      <c r="K97" s="109">
        <v>20</v>
      </c>
      <c r="M97" s="108">
        <v>45</v>
      </c>
      <c r="N97" s="108">
        <v>18</v>
      </c>
    </row>
    <row r="98" spans="1:15">
      <c r="A98" s="115" t="s">
        <v>241</v>
      </c>
      <c r="C98" s="108" t="s">
        <v>86</v>
      </c>
      <c r="D98" s="108" t="s">
        <v>222</v>
      </c>
      <c r="E98" s="108">
        <v>1993</v>
      </c>
      <c r="F98" s="108" t="s">
        <v>224</v>
      </c>
      <c r="G98" s="116" t="s">
        <v>16</v>
      </c>
      <c r="H98" s="108">
        <v>5</v>
      </c>
      <c r="I98" s="108">
        <v>5</v>
      </c>
      <c r="J98" s="108">
        <v>73</v>
      </c>
      <c r="K98" s="109">
        <v>20</v>
      </c>
      <c r="L98" s="116">
        <v>10</v>
      </c>
    </row>
    <row r="99" spans="1:15">
      <c r="A99" s="115" t="s">
        <v>241</v>
      </c>
      <c r="B99" s="128"/>
      <c r="C99" s="108" t="s">
        <v>207</v>
      </c>
      <c r="D99" s="108" t="s">
        <v>209</v>
      </c>
      <c r="E99" s="108">
        <v>1996</v>
      </c>
      <c r="F99" s="108">
        <v>90</v>
      </c>
      <c r="G99" s="116" t="s">
        <v>246</v>
      </c>
      <c r="H99" s="108">
        <v>5</v>
      </c>
      <c r="I99" s="108">
        <v>5</v>
      </c>
      <c r="J99" s="108">
        <v>65</v>
      </c>
      <c r="K99" s="109">
        <v>20</v>
      </c>
    </row>
    <row r="100" spans="1:15">
      <c r="A100" s="115" t="s">
        <v>241</v>
      </c>
      <c r="B100" s="128"/>
      <c r="C100" s="108" t="s">
        <v>207</v>
      </c>
      <c r="D100" s="108" t="s">
        <v>210</v>
      </c>
      <c r="E100" s="108">
        <v>1998</v>
      </c>
      <c r="F100" s="108">
        <v>90</v>
      </c>
      <c r="G100" s="116" t="s">
        <v>246</v>
      </c>
      <c r="H100" s="108">
        <v>5</v>
      </c>
      <c r="I100" s="108">
        <v>5</v>
      </c>
      <c r="J100" s="108">
        <v>50</v>
      </c>
      <c r="K100" s="109">
        <v>20</v>
      </c>
    </row>
    <row r="101" spans="1:15">
      <c r="A101" s="115" t="s">
        <v>279</v>
      </c>
      <c r="C101" s="108" t="s">
        <v>305</v>
      </c>
      <c r="D101" s="108" t="s">
        <v>175</v>
      </c>
      <c r="E101" s="108">
        <v>1998</v>
      </c>
      <c r="F101" s="108">
        <v>90</v>
      </c>
      <c r="G101" s="116" t="s">
        <v>246</v>
      </c>
      <c r="H101" s="108">
        <v>5</v>
      </c>
      <c r="I101" s="108">
        <v>5</v>
      </c>
      <c r="J101" s="108">
        <v>61</v>
      </c>
      <c r="K101" s="109">
        <v>20</v>
      </c>
      <c r="M101" s="108">
        <v>44</v>
      </c>
      <c r="N101" s="108">
        <v>18</v>
      </c>
    </row>
    <row r="102" spans="1:15">
      <c r="A102" s="115" t="s">
        <v>241</v>
      </c>
      <c r="C102" s="108" t="s">
        <v>239</v>
      </c>
      <c r="D102" s="108" t="s">
        <v>271</v>
      </c>
      <c r="E102" s="108">
        <v>2000</v>
      </c>
      <c r="F102" s="108">
        <v>90</v>
      </c>
      <c r="G102" s="116" t="s">
        <v>246</v>
      </c>
      <c r="H102" s="108">
        <v>5</v>
      </c>
      <c r="I102" s="108">
        <v>5</v>
      </c>
      <c r="M102" s="108">
        <v>32</v>
      </c>
      <c r="N102" s="108">
        <v>18</v>
      </c>
    </row>
    <row r="103" spans="1:15">
      <c r="A103" s="115" t="s">
        <v>241</v>
      </c>
      <c r="B103" s="128"/>
      <c r="C103" s="108" t="s">
        <v>115</v>
      </c>
      <c r="D103" s="108" t="s">
        <v>240</v>
      </c>
      <c r="E103" s="108">
        <v>2003</v>
      </c>
      <c r="F103" s="108">
        <v>90</v>
      </c>
      <c r="G103" s="116" t="s">
        <v>246</v>
      </c>
      <c r="H103" s="108">
        <v>5</v>
      </c>
      <c r="I103" s="108">
        <v>5</v>
      </c>
      <c r="M103" s="108">
        <v>32</v>
      </c>
      <c r="N103" s="108">
        <v>18</v>
      </c>
    </row>
    <row r="104" spans="1:15">
      <c r="A104" s="115" t="s">
        <v>279</v>
      </c>
      <c r="C104" s="108" t="s">
        <v>122</v>
      </c>
      <c r="D104" s="108" t="s">
        <v>278</v>
      </c>
      <c r="E104" s="108">
        <v>2007</v>
      </c>
      <c r="F104" s="108">
        <v>90</v>
      </c>
      <c r="G104" s="116" t="s">
        <v>246</v>
      </c>
      <c r="H104" s="108">
        <v>5</v>
      </c>
      <c r="I104" s="108">
        <v>5</v>
      </c>
      <c r="J104" s="108">
        <v>63</v>
      </c>
      <c r="K104" s="109">
        <v>20</v>
      </c>
      <c r="M104" s="108">
        <v>51</v>
      </c>
      <c r="N104" s="108">
        <v>18</v>
      </c>
    </row>
    <row r="105" spans="1:15">
      <c r="A105" s="115" t="s">
        <v>241</v>
      </c>
      <c r="C105" s="108" t="s">
        <v>239</v>
      </c>
      <c r="D105" s="108" t="s">
        <v>293</v>
      </c>
      <c r="E105" s="108">
        <v>2008</v>
      </c>
      <c r="F105" s="108">
        <v>90</v>
      </c>
      <c r="G105" s="116" t="s">
        <v>246</v>
      </c>
      <c r="H105" s="108">
        <v>5</v>
      </c>
      <c r="I105" s="108">
        <v>5</v>
      </c>
      <c r="M105" s="108">
        <v>21</v>
      </c>
      <c r="N105" s="108">
        <v>18</v>
      </c>
    </row>
    <row r="106" spans="1:15">
      <c r="A106" s="115" t="s">
        <v>241</v>
      </c>
      <c r="C106" s="108" t="s">
        <v>308</v>
      </c>
      <c r="D106" s="108" t="s">
        <v>310</v>
      </c>
      <c r="E106" s="108">
        <v>1981</v>
      </c>
      <c r="F106" s="108">
        <v>90</v>
      </c>
      <c r="G106" s="116" t="s">
        <v>246</v>
      </c>
      <c r="H106" s="108">
        <v>5</v>
      </c>
      <c r="I106" s="108">
        <v>5</v>
      </c>
      <c r="J106" s="108">
        <v>57</v>
      </c>
      <c r="K106" s="109">
        <v>20</v>
      </c>
      <c r="M106" s="108">
        <v>50</v>
      </c>
      <c r="N106" s="108">
        <v>18</v>
      </c>
    </row>
    <row r="107" spans="1:15">
      <c r="A107" s="115" t="s">
        <v>321</v>
      </c>
      <c r="C107" s="108" t="s">
        <v>322</v>
      </c>
      <c r="D107" s="108" t="s">
        <v>323</v>
      </c>
      <c r="E107" s="108">
        <v>1973</v>
      </c>
      <c r="F107" s="108">
        <v>90</v>
      </c>
      <c r="G107" s="116" t="s">
        <v>246</v>
      </c>
      <c r="H107" s="108">
        <v>5</v>
      </c>
      <c r="I107" s="108">
        <v>5</v>
      </c>
      <c r="J107" s="108">
        <v>40</v>
      </c>
      <c r="K107" s="109">
        <v>20</v>
      </c>
      <c r="M107" s="108">
        <v>37</v>
      </c>
      <c r="N107" s="108">
        <v>18</v>
      </c>
    </row>
    <row r="108" spans="1:15">
      <c r="G108" s="116" t="s">
        <v>346</v>
      </c>
      <c r="J108" s="108">
        <f>SUM(J2:J107)</f>
        <v>6156</v>
      </c>
      <c r="K108" s="108">
        <f>SUM(K2:K107)+(21*40)</f>
        <v>2880</v>
      </c>
      <c r="L108" s="172">
        <f t="shared" ref="L108:O108" si="0">SUM(L2:L107)</f>
        <v>280</v>
      </c>
      <c r="M108" s="108">
        <f t="shared" si="0"/>
        <v>4115</v>
      </c>
      <c r="N108" s="108">
        <f t="shared" si="0"/>
        <v>1620</v>
      </c>
      <c r="O108" s="172">
        <f t="shared" si="0"/>
        <v>171</v>
      </c>
    </row>
    <row r="109" spans="1:15">
      <c r="G109" s="116" t="s">
        <v>340</v>
      </c>
      <c r="J109" s="131">
        <f>J108/101</f>
        <v>60.950495049504951</v>
      </c>
      <c r="M109" s="131">
        <f>M108/92</f>
        <v>44.728260869565219</v>
      </c>
    </row>
    <row r="110" spans="1:15">
      <c r="G110" s="116" t="s">
        <v>342</v>
      </c>
      <c r="H110" s="108">
        <f>SUM(H2:H107)</f>
        <v>530</v>
      </c>
      <c r="I110" s="108">
        <f>SUM(I2:I107)</f>
        <v>540</v>
      </c>
      <c r="J110" s="108" t="s">
        <v>347</v>
      </c>
      <c r="K110" s="108">
        <f>K108-L108</f>
        <v>2600</v>
      </c>
      <c r="M110" s="108" t="s">
        <v>348</v>
      </c>
      <c r="N110" s="108">
        <f>N108-O108</f>
        <v>1449</v>
      </c>
    </row>
    <row r="111" spans="1:15">
      <c r="G111" s="129" t="s">
        <v>343</v>
      </c>
      <c r="K111" s="130">
        <f>SUM(H110,I110,K110,N110)</f>
        <v>5119</v>
      </c>
    </row>
    <row r="112" spans="1:15">
      <c r="G112" s="116" t="s">
        <v>341</v>
      </c>
    </row>
    <row r="113" spans="3:14">
      <c r="C113" s="108" t="s">
        <v>386</v>
      </c>
      <c r="M113" s="108" t="s">
        <v>368</v>
      </c>
      <c r="N113" s="172">
        <f>1620/100*65</f>
        <v>1053</v>
      </c>
    </row>
    <row r="115" spans="3:14">
      <c r="J115" s="172" t="s">
        <v>377</v>
      </c>
      <c r="K115" s="172" t="s">
        <v>378</v>
      </c>
      <c r="L115" s="173">
        <v>280</v>
      </c>
      <c r="M115" s="108" t="s">
        <v>369</v>
      </c>
    </row>
    <row r="116" spans="3:14">
      <c r="M116" s="108" t="s">
        <v>379</v>
      </c>
      <c r="N116" s="108">
        <v>360</v>
      </c>
    </row>
    <row r="117" spans="3:14">
      <c r="M117" s="108" t="s">
        <v>370</v>
      </c>
      <c r="N117" s="108" t="s">
        <v>381</v>
      </c>
    </row>
  </sheetData>
  <autoFilter ref="A1:P112" xr:uid="{6E346566-65E6-4208-9E59-115E090DB89F}"/>
  <pageMargins left="0.7" right="0.7" top="0.75" bottom="0.75" header="0.3" footer="0.3"/>
  <pageSetup orientation="portrait" r:id="rId1"/>
  <ignoredErrors>
    <ignoredError sqref="K108" formula="1"/>
  </ignoredErrors>
  <drawing r:id="rId2"/>
</worksheet>
</file>

<file path=docMetadata/LabelInfo.xml><?xml version="1.0" encoding="utf-8"?>
<clbl:labelList xmlns:clbl="http://schemas.microsoft.com/office/2020/mipLabelMetadata">
  <clbl:label id="{326ba123-f524-4edb-8ec0-4fe5ac767d3b}" enabled="1" method="Privileged" siteId="{8b86a65e-3c3a-4406-8ac3-19a6b5cc52b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26</vt:i4>
      </vt:variant>
    </vt:vector>
  </HeadingPairs>
  <TitlesOfParts>
    <vt:vector size="26" baseType="lpstr">
      <vt:lpstr>Repartition finale</vt:lpstr>
      <vt:lpstr>Repartition</vt:lpstr>
      <vt:lpstr>Groupes D</vt:lpstr>
      <vt:lpstr>GroupeA</vt:lpstr>
      <vt:lpstr>Rois</vt:lpstr>
      <vt:lpstr>Individuels A</vt:lpstr>
      <vt:lpstr>individuels D</vt:lpstr>
      <vt:lpstr>individuels E</vt:lpstr>
      <vt:lpstr>liste</vt:lpstr>
      <vt:lpstr>ori</vt:lpstr>
      <vt:lpstr>Points</vt:lpstr>
      <vt:lpstr>Groupes (2)</vt:lpstr>
      <vt:lpstr>liste tireurs</vt:lpstr>
      <vt:lpstr>Groupes-Statistiques</vt:lpstr>
      <vt:lpstr>Groupes-A</vt:lpstr>
      <vt:lpstr>Individuel-A</vt:lpstr>
      <vt:lpstr>Individuel-D</vt:lpstr>
      <vt:lpstr>Individuel-D-Laret</vt:lpstr>
      <vt:lpstr>Individuel-D-Carignan</vt:lpstr>
      <vt:lpstr>Vallon</vt:lpstr>
      <vt:lpstr>Externe</vt:lpstr>
      <vt:lpstr>Individuel-D-Vallon </vt:lpstr>
      <vt:lpstr>Ind.-Vallon-Laret</vt:lpstr>
      <vt:lpstr>Ind.-Vallon-Carignan</vt:lpstr>
      <vt:lpstr>Individuel-Externe</vt:lpstr>
      <vt:lpstr>Preisliste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Jaszkowski Jacek BIT</cp:lastModifiedBy>
  <cp:lastPrinted>2025-03-21T15:48:45Z</cp:lastPrinted>
  <dcterms:created xsi:type="dcterms:W3CDTF">2023-09-19T10:10:39Z</dcterms:created>
  <dcterms:modified xsi:type="dcterms:W3CDTF">2025-03-21T15:50:15Z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2025-03-21T15:44:57Z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02d1f0c8-a9c0-4a8c-914f-2f5875c19aea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